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2435" windowHeight="11640" activeTab="0"/>
  </bookViews>
  <sheets>
    <sheet name="форма №1" sheetId="1" r:id="rId1"/>
    <sheet name="форма 2" sheetId="2" r:id="rId2"/>
  </sheets>
  <definedNames>
    <definedName name="_xlnm.Print_Titles" localSheetId="0">'форма №1'!$5:$9</definedName>
    <definedName name="_xlnm.Print_Area" localSheetId="0">'форма №1'!$A$1:$M$682</definedName>
  </definedNames>
  <calcPr fullCalcOnLoad="1"/>
</workbook>
</file>

<file path=xl/sharedStrings.xml><?xml version="1.0" encoding="utf-8"?>
<sst xmlns="http://schemas.openxmlformats.org/spreadsheetml/2006/main" count="1182" uniqueCount="379">
  <si>
    <t>№ п/п</t>
  </si>
  <si>
    <t>ВСЕГО</t>
  </si>
  <si>
    <t>Краевой бюджет</t>
  </si>
  <si>
    <t>Местный бюджет</t>
  </si>
  <si>
    <t>План</t>
  </si>
  <si>
    <t>Факт</t>
  </si>
  <si>
    <t>Внебюджетные средства</t>
  </si>
  <si>
    <t>1. Здравоохранение</t>
  </si>
  <si>
    <t>Текущая стадия реализации проекта</t>
  </si>
  <si>
    <t>Объем финансирования, тыс. руб.</t>
  </si>
  <si>
    <t>2014 год</t>
  </si>
  <si>
    <t>Наименование поселения</t>
  </si>
  <si>
    <t>в том числе</t>
  </si>
  <si>
    <t>2013 год</t>
  </si>
  <si>
    <t>Сроки реализации</t>
  </si>
  <si>
    <t>Наименование мероприятия (объекты)¹</t>
  </si>
  <si>
    <t>Примечание²</t>
  </si>
  <si>
    <t>Итого:</t>
  </si>
  <si>
    <t xml:space="preserve">№ п/п </t>
  </si>
  <si>
    <t xml:space="preserve">Наименование отрасли (код ОКВЭД) </t>
  </si>
  <si>
    <t>Место реализации (адрес)</t>
  </si>
  <si>
    <t>Период реализации</t>
  </si>
  <si>
    <t>Сумма инвестиций, тыс. руб.</t>
  </si>
  <si>
    <t>Соблюдение сроков реализации проекта</t>
  </si>
  <si>
    <t>Наименование инвестиционного проекта ¹</t>
  </si>
  <si>
    <t xml:space="preserve">Инвестиционные проекты со сроком окончания в 2013 году </t>
  </si>
  <si>
    <t xml:space="preserve">Инвестиционные проекты, реализуемые в 2013-2017 годах </t>
  </si>
  <si>
    <t>¹ Перечислить наименования инвестиционных проектов, указанные в приложении № 2 к Программе социально-экономического развития муниципального района (городского округа) на период до 2017 года.</t>
  </si>
  <si>
    <t>Форма №1</t>
  </si>
  <si>
    <t>Форма № 2</t>
  </si>
  <si>
    <t>1.</t>
  </si>
  <si>
    <t>2.</t>
  </si>
  <si>
    <t>3.</t>
  </si>
  <si>
    <t>4.</t>
  </si>
  <si>
    <t>5.</t>
  </si>
  <si>
    <t>6.</t>
  </si>
  <si>
    <t>Инвестиционное развитие</t>
  </si>
  <si>
    <t>1</t>
  </si>
  <si>
    <t>Итого по разделу:                                                                            Строительство и реконструкция учреждений здравоохранения</t>
  </si>
  <si>
    <t>МО Новокубанский район</t>
  </si>
  <si>
    <t>Замена лифта акушерского и гинекологического отделения</t>
  </si>
  <si>
    <t>1.1</t>
  </si>
  <si>
    <t>Капитальный ремонт акушерского и гинекологического отделений центральной районной больницы</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</si>
  <si>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</si>
  <si>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</si>
  <si>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</si>
  <si>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</si>
  <si>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</si>
  <si>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</si>
  <si>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</si>
  <si>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</si>
  <si>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</si>
  <si>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</si>
  <si>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</si>
  <si>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</si>
  <si>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</si>
  <si>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</si>
  <si>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</si>
  <si>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</si>
  <si>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</si>
  <si>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</si>
  <si>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</si>
  <si>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</si>
  <si>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</si>
  <si>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</si>
  <si>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</si>
  <si>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</si>
  <si>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Капитальный ремонт пищеблока центральной районной больницы ул. К.Маркса, 59</t>
  </si>
  <si>
    <t>Благоустройство пищеблока центральной районной больницы ул. К.Маркса, 59</t>
  </si>
  <si>
    <t>Газификация с устройством теплогенераторной уч. б-цы п. Прогресс</t>
  </si>
  <si>
    <t>Капитальный ремонт уч. б-цы п. Прогресс</t>
  </si>
  <si>
    <t>Резервное электроснабжение хирургического, терапевтического, акушерского , гинекологического, патологоанатомического отделений и отделения переливания крови ЦРБ</t>
  </si>
  <si>
    <t>Капитальный ремонт и приобретение оборудования амбулатории х.Родниковский</t>
  </si>
  <si>
    <t>Замена инженерных сетей (В и  К, электрические), пожарная сигнализация в больничном комплексе участковой больницы ст. Бесскорбная</t>
  </si>
  <si>
    <t>Капитальный ремонт общестроительные работы, благоустройство, пандус, ВиК, электропроводка, поликлиники уч. б-цы ст. Советская</t>
  </si>
  <si>
    <t>В и К, отопление детского отделения, отделения переливания крови центральной районной больницы ул. К. Маркса,59</t>
  </si>
  <si>
    <t>Капитальный ремонт здания детского отделения, отделения переливания крови центральной районной больницы ул. К. Маркса,59</t>
  </si>
  <si>
    <t>Замена лифта в хирургическом отделении центральной районной больницы</t>
  </si>
  <si>
    <t>Капитальный ремонт инфекционного отделения центральной районной больницы</t>
  </si>
  <si>
    <t>Капитальный ремонт бактериологической лаборатории центральной районной больницы</t>
  </si>
  <si>
    <t>Капитальный ремонт ФАП х. Новосельский, х. Южный, х.Веселый, х.Энгельс, х.Западный, установка модуль-контейнера с аптекой х. Марьинский, п.Передовой</t>
  </si>
  <si>
    <t xml:space="preserve">Капитальный ремонт ФАП х. Камышеваха, х. Форт-Штадт, х. Мирский, установка модуль-контейнера с аптекой х. Измайловский, х. Роте-Фане, х. Федоровский, </t>
  </si>
  <si>
    <t>Капитальный ремонт ФАП ст.Косякинская</t>
  </si>
  <si>
    <t>Капитальный ремонт аптеки, прачки, стерилизационного отделения, гаража</t>
  </si>
  <si>
    <t>Замена коммуникаций, оконных и дверных блоков, кровли, общестроительные работы, пожарная и охранная сигнализация, благоустройство больничного комплекса уч.б-цы ст. Прочноокопская</t>
  </si>
  <si>
    <t>Капитальны ремонт лечебного корпуса, административных зданий, складских помещений,текущий ремонт женской консультации, поликлиники.</t>
  </si>
  <si>
    <t>Капитальный ремонт с заменой оборудования  рентгенотделений уч.б-цы ст.Советская, ст. Бесскорбная, ст. Прочноокопская, рентгенотделения ЦРБ, приемного отделения ЦРБ, отделения анестезиологии и реанимации</t>
  </si>
  <si>
    <t>Капитальный ремонт ФАП х. Стеблицкий, х. Радищево, х. Северо-Кавказский</t>
  </si>
  <si>
    <t>Капитальный ремонт здания стоматологической поликлиники</t>
  </si>
  <si>
    <t>Укрепление и модернизация материально-технической базы муниципальных учреждений здравоохранения</t>
  </si>
  <si>
    <t>2</t>
  </si>
  <si>
    <t>2.1</t>
  </si>
  <si>
    <t>2.2</t>
  </si>
  <si>
    <t>Укомплектование лечебных учреждений медицинским оборудованием согласно порядков оказания медицинской помощи</t>
  </si>
  <si>
    <t>Приобретение основных средств в соответствии со стандартами оснащения отделений стоматологического профиля, входящих в состав стоматологической поликлиники</t>
  </si>
  <si>
    <t>Итого по разделу Строительство офисов врачей общей практики</t>
  </si>
  <si>
    <t>3</t>
  </si>
  <si>
    <t>3.1</t>
  </si>
  <si>
    <t>3.2</t>
  </si>
  <si>
    <t>3.3</t>
  </si>
  <si>
    <t>3.4</t>
  </si>
  <si>
    <t>3.5</t>
  </si>
  <si>
    <t xml:space="preserve">Строительство амбулатории (офис врача общей практики) в п. Восход, </t>
  </si>
  <si>
    <t xml:space="preserve">Строительство амбулатории (офис врача общей практики) в п. Кирова, </t>
  </si>
  <si>
    <t>Строительство амбулатории (офис врача общей практики) п. Прикубанский</t>
  </si>
  <si>
    <t>Проектирование и строительство амбулатории (офис врача общей практики) в с. Ковалевское</t>
  </si>
  <si>
    <t xml:space="preserve">Проектирование и строительство амбулатории (офис врача общей практики) в х. Ляпино
</t>
  </si>
  <si>
    <t>4</t>
  </si>
  <si>
    <t>Популяризация здорового образа жизни населения</t>
  </si>
  <si>
    <t>Проведение дней здоровья</t>
  </si>
  <si>
    <t>4.1</t>
  </si>
  <si>
    <t>5</t>
  </si>
  <si>
    <t>5.1</t>
  </si>
  <si>
    <t>Итого по разделу Создание благоприятных условий для привлечения медицинских и фармацевтических работников для работы в медицинских учреждениях</t>
  </si>
  <si>
    <t>Муниципальная целевая программа «Привлечение и закрепление врачей, фельдшеров, медицинских сестер для работы в учреждениях здравоохранения Новокубанского района»</t>
  </si>
  <si>
    <t>Денежные средства не выделялись</t>
  </si>
  <si>
    <t>2.Образование</t>
  </si>
  <si>
    <t xml:space="preserve">3. Физическая культура и спорт. </t>
  </si>
  <si>
    <t>Строительство и реконструкция муниципальных спортивных учреждений</t>
  </si>
  <si>
    <t>Укрепление и модернизация материально-технической базы муниципальных спортивных учреждений</t>
  </si>
  <si>
    <t>Строительство и обустройство многофункциональных спортивных площадок</t>
  </si>
  <si>
    <t>Площадка была построена  в с.Ковалевском в 2013 году</t>
  </si>
  <si>
    <t>Участие сборных командмуниципального образования в чемпионатах и первенствах Краснодарского края по культивируемым видам спорта</t>
  </si>
  <si>
    <t>4.Культура</t>
  </si>
  <si>
    <t>5.Молодежная политика.</t>
  </si>
  <si>
    <t>Укрепление и модернизация  материально-технической базы МКУ «Новокубанский молодежный центр», клубов и площадок по месту жительства поселений Новокубанского района</t>
  </si>
  <si>
    <t>Капитальный ремонт здания МКУ «Новокубанский молодежный центр»</t>
  </si>
  <si>
    <t>Развитие массового молодежного туризма</t>
  </si>
  <si>
    <t>Развитие молодежного предпринимательства, позитивной самозанятости молодежи</t>
  </si>
  <si>
    <t>Социальная адаптация, трудоустройство, патриотическое воспитание,  отдых и оздоровление, информационное обеспечение государственной молодежной политики</t>
  </si>
  <si>
    <t>Участие молодежи муниципального района в молодежных мероприятиях краевого и всероссийского уровней</t>
  </si>
  <si>
    <t>6.Семейная политика.</t>
  </si>
  <si>
    <t>Подвоз детей к месту отдыха и обратно</t>
  </si>
  <si>
    <t>7.Топливно-энергетический комплекс.</t>
  </si>
  <si>
    <t xml:space="preserve">8. Жилищно-коммунальное хозяйство,
в том числе жилищное хозяйство
</t>
  </si>
  <si>
    <t>в том числе жилищное хозяйство</t>
  </si>
  <si>
    <t>коммунальное хозяйство</t>
  </si>
  <si>
    <t>благоустройство</t>
  </si>
  <si>
    <t>6</t>
  </si>
  <si>
    <t>7</t>
  </si>
  <si>
    <t xml:space="preserve">9.Обеспечение доступности жилья. </t>
  </si>
  <si>
    <t>Предоставление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2011-2015 годы</t>
  </si>
  <si>
    <t>Обеспечение земельных участков инженерной инфраструктурой в рамках реализации краевой целевой программы «Жилище» на 2011-2015 годы</t>
  </si>
  <si>
    <t>В 2013г  финансирование из федерального бюджета в размере 364,9  тыс рублей</t>
  </si>
  <si>
    <t>Выполнены работы по строительству газораспределит. газопровода</t>
  </si>
  <si>
    <t xml:space="preserve">10.Архитектура и градостроительство. </t>
  </si>
  <si>
    <t>Обеспечение территории МО Новокубанский район современной градостроительной документацией, организация разработки документов территориального планирования, в том числе:</t>
  </si>
  <si>
    <t>Разработка проекта нормативов градостроительного проектирования МО Новокубанский район</t>
  </si>
  <si>
    <t>Разработка правил землепользования и застройки</t>
  </si>
  <si>
    <t>Новокубанское городское поселение</t>
  </si>
  <si>
    <t>Бесскорбненское сельское поселение</t>
  </si>
  <si>
    <t>Ковалевское сельское поселение</t>
  </si>
  <si>
    <t>Ляпинское сельское поселение</t>
  </si>
  <si>
    <t>Новосельское сельское поселение</t>
  </si>
  <si>
    <t>Прочноокопское сельское поселение</t>
  </si>
  <si>
    <t>Прикубанское сельское поселение</t>
  </si>
  <si>
    <t>Разработка карт (планов) территории населенных пунктов</t>
  </si>
  <si>
    <t>Советское сельское поселентие</t>
  </si>
  <si>
    <t xml:space="preserve">Создание и ведение информационной системы обеспечения градостроительной деятельности </t>
  </si>
  <si>
    <t>Сиоимость разработки правил уменьшена в ходе торгов</t>
  </si>
  <si>
    <t>11. Развитие экономики.</t>
  </si>
  <si>
    <t>Развитие малого и среднего предпринимательства</t>
  </si>
  <si>
    <t>Создание и развитие сети МФЦ</t>
  </si>
  <si>
    <t>12. Развитие АПК.</t>
  </si>
  <si>
    <t>Поддержка малых форм хозяйствования</t>
  </si>
  <si>
    <t>13.Промышленность.</t>
  </si>
  <si>
    <t>Реконструкция, модернизация существующих объектов ОАО «НЗКСМ»</t>
  </si>
  <si>
    <t>Приобретение оборудования, реконструкция  существующих объектов ООО «НЗСМ»</t>
  </si>
  <si>
    <t>Реконструкция, модернизация существующих объектов ФГУП «Армавирская биофабрика»</t>
  </si>
  <si>
    <t xml:space="preserve">Финансирование из федерального бюджета в 2013г- 45700 тыс руб., в 2014г - 25680 тыс. руб. по программе "Национальная система химической и биологической безопасности". Снижение объемов по гос. Заказу, снижение спроса и цен на производимую продукцию привели к уменьшению выделенных собственных средств.   </t>
  </si>
  <si>
    <t xml:space="preserve">14.Дорожное хозяйство. </t>
  </si>
  <si>
    <t>Капитальный ремонт и ремонт  автомобильных дорог местного значения</t>
  </si>
  <si>
    <t>МО Новокубанский район, Новокубанское городское поселение, Бесскорбненс-кое, Советское, Прикубанское, Прочноокопс-кое, Ковалевс-кое, Ляпинс-кое, Верхнекубанс-кое, Ковалевское  сельские поселения</t>
  </si>
  <si>
    <r>
      <rPr>
        <b/>
        <sz val="12"/>
        <color indexed="8"/>
        <rFont val="Times New Roman"/>
        <family val="1"/>
      </rPr>
      <t>15.Предупреждение ЧС</t>
    </r>
    <r>
      <rPr>
        <sz val="11"/>
        <color indexed="8"/>
        <rFont val="Times New Roman"/>
        <family val="1"/>
      </rPr>
      <t>.</t>
    </r>
  </si>
  <si>
    <t>17.Занятость населения.</t>
  </si>
  <si>
    <t>Создание автоматизированной системы оперативного контроля и мониторинга паводковой ситуации</t>
  </si>
  <si>
    <t>Создание экстренного оповещения и информирования населения об угрозе возникновения чрезвычайной ситуации</t>
  </si>
  <si>
    <t xml:space="preserve">Долгосрочная краевая целевая программа «Развитие системы обучения руководящего состава органов местного самоуправления и населения Краснодарского края в области гражданской обороны, предупреждения и ликвидации чрезвычайных ситуаций, пожарной безопасности и безопасности людей на водных объектах» </t>
  </si>
  <si>
    <t>система позволяет в режиме реального времени получать информацию о паводке</t>
  </si>
  <si>
    <t>система значительно повысила уровень безопасности населения от чрезвычайных ситуаций</t>
  </si>
  <si>
    <t xml:space="preserve">Организация временной </t>
  </si>
  <si>
    <t xml:space="preserve">занятости несовершеннолетних </t>
  </si>
  <si>
    <t xml:space="preserve">Организация </t>
  </si>
  <si>
    <t>общественных работ</t>
  </si>
  <si>
    <t>Организация временного 
трудоустройства безработных
 граждан в возрасте от 18 до 20 лет,
 имеющих среднее профессиональное
 образование и ищущих работу впервые</t>
  </si>
  <si>
    <t>Организация временного
 трудоустройства безработных 
граждан, испытывающих трудности</t>
  </si>
  <si>
    <t xml:space="preserve">Промышленность
26.6
</t>
  </si>
  <si>
    <t>Строительство завода по изготовлению железобетонных изделий (инвестор: ПК «Асфальт»)</t>
  </si>
  <si>
    <t>г.Новокубанск, 0,5 км юго-западнее переулка Ленский</t>
  </si>
  <si>
    <t>2013-2014</t>
  </si>
  <si>
    <t>Выполнен в срок</t>
  </si>
  <si>
    <t xml:space="preserve">Пищевая промышленность
15.82
</t>
  </si>
  <si>
    <t>Строительство предприятия по производству кондитерских изделий производительностью до 0,5 тонн/сутки (инвестор: ИП Головченко В.В.)</t>
  </si>
  <si>
    <t>г. Новокубанск, по смежеству с земельным учас-тком по ул Ленина, 1/1</t>
  </si>
  <si>
    <t>2012-2014</t>
  </si>
  <si>
    <t>Проект реализован и с марта 2014 года идет производство кондитерских изделий (печенье)</t>
  </si>
  <si>
    <t>Промышленность
14.1
14.2
45.21.7</t>
  </si>
  <si>
    <t>Строительство дробильно-сортировочного комплекса (инвестор: ООО «Кущевский строительный комбинат № 7»)</t>
  </si>
  <si>
    <t>Новокубанский район, х.Каспаровский</t>
  </si>
  <si>
    <t>Проект реализован, приобретено дробильно-сортировочое оборудование и грузовой автотранспорт. Ведутся работы по сортировке щебня</t>
  </si>
  <si>
    <t xml:space="preserve">Сельское хозяйство
01.1
</t>
  </si>
  <si>
    <t>Строительство тепличного комплекса с капельным орошением (инвестор: О.С.Кунегин)</t>
  </si>
  <si>
    <t>Новокубанский район, в 4040 метрах по направлению на юго-восток от центральной части  г.Новокубанска</t>
  </si>
  <si>
    <t>Проект реализован. Выращивание овощей и зелени</t>
  </si>
  <si>
    <t xml:space="preserve">Сельское хозяйство
01.2
</t>
  </si>
  <si>
    <t>Строительство инкубатора с комбикормовым цехом (инвестор: ООО «Советская Птицефабрика»)</t>
  </si>
  <si>
    <t>Советское сельское поселение, в западном направлении на расстоянии 500 метров от западной окраины ст.Советская</t>
  </si>
  <si>
    <t>2013-2015</t>
  </si>
  <si>
    <t xml:space="preserve">Промышленность
26.6
26.63
</t>
  </si>
  <si>
    <t>Строительство предприятия по производству строительных материалов (инвестор: ИП Безребров Н.Г.)</t>
  </si>
  <si>
    <t>Новокубанский район, п.Глубо-кий, 750 метров на юго-восток от пересечения ул. Школьная и Калинина.</t>
  </si>
  <si>
    <t>2014-2016</t>
  </si>
  <si>
    <t>Выполняется в установленные сроки</t>
  </si>
  <si>
    <t xml:space="preserve">Промышленность
36.1
</t>
  </si>
  <si>
    <t>Строительство цеха по производству корпусной мебели (инвестор: Ф.В.Леонидов)</t>
  </si>
  <si>
    <t>п. Глубокий, ул. Калинина, к трассе «Армавир-Лабинск», по смежеству с земельным участком тепличного хозяйства</t>
  </si>
  <si>
    <t>2014-2015</t>
  </si>
  <si>
    <t>Закладка фруктового сада со строительством хранилища</t>
  </si>
  <si>
    <t>Новокубанский район, Прочноокопское сельское поселение, примерно 250 м на восток от ст. Прочноокопской</t>
  </si>
  <si>
    <t>2015-2016</t>
  </si>
  <si>
    <t>Жилищное строительство</t>
  </si>
  <si>
    <t>Комплексное освоение для жилищного строительства площадью 14 га в поселке Глубокий (освоение первой очереди комплексной застройки)</t>
  </si>
  <si>
    <t>Новокубанский район, Новосельское сельское поселение, п.Глубокий, 170 метров на юго-восток от пересечения улиц Жукова и Школьной</t>
  </si>
  <si>
    <t>Строительство птицеводческой фермы по выращиванию индеек</t>
  </si>
  <si>
    <t>Новокубанский район, Советское сельское поселение, ст.Советская, в 500 метрах на юго-запад от пересечения улиц Ст.Разина и Прониной</t>
  </si>
  <si>
    <t xml:space="preserve">Потребительская сфера
93.04
</t>
  </si>
  <si>
    <t>Строительство банного комплекса</t>
  </si>
  <si>
    <t>г. Новокубанск, 50 м в северо-западном направлении от пересечения ул.Паромной и ул.Урожайной</t>
  </si>
  <si>
    <t xml:space="preserve">Промышленность
28.12
</t>
  </si>
  <si>
    <t>Строительство складских помещений  для изготовления металлоконструкций</t>
  </si>
  <si>
    <t>г. Новокубанск, по смежеству с земельным участком по ул.Нева, 1/1</t>
  </si>
  <si>
    <t>Реконструкция и строительство тротуаров</t>
  </si>
  <si>
    <t>поселения МО Новокубанский район</t>
  </si>
  <si>
    <t>Обустройство детских игровых площадок</t>
  </si>
  <si>
    <t>Модернизация системы наружного освещения</t>
  </si>
  <si>
    <t>Реконструкция и строительство объектов теплоснабжения</t>
  </si>
  <si>
    <t xml:space="preserve">Строительство межмуниципального экологического отходоперерабатывающего комплекса </t>
  </si>
  <si>
    <t>Ликвидация ветхого и аварийного жилищного фонда в Ковалевском сельском поселении (п.Прогресс, ул. Кирова, 2), Новокубанское городское поселение</t>
  </si>
  <si>
    <t xml:space="preserve">Новокубанское городское поселение, Ковалевское сельское поселение </t>
  </si>
  <si>
    <t xml:space="preserve">Реконструкция водопроводных линий и объектов водоснабжения в поселениях (п.Передовой, ст. Косякинская, распределительные сети  населенных пунктов района)  </t>
  </si>
  <si>
    <t>Строительство подводящего газопровода к х.Горькая Балка, х.Веселый, ст.Косякинская</t>
  </si>
  <si>
    <t>Проведение мероприятий по энергосбережению и повышению энергетической эффективности во всех учреждениях социальной сферы (образование, культура)</t>
  </si>
  <si>
    <t>Строительство ВЛ-0,4кВ и ТП 10/0,4 кВ 250 кВА и 160 кВА</t>
  </si>
  <si>
    <t>Развитие муниципальных культурно-досуговых учреждений (внедрение компьютерных технологий, приобретение технических средств, видеопроекционной аппаратуры, музыкальных инструментов, автотранспорта)</t>
  </si>
  <si>
    <t>Укрепление и модернизация материально-технической базы муниципальных учреждений культуры (капитальные и текущие ремонты зданий, приобретение оборудования, пошив костюмов)</t>
  </si>
  <si>
    <t>Создание и развитие детских школ искусств</t>
  </si>
  <si>
    <t>Подготовка, переподготовка, повышение квалификации кадров муниципальных учреждений культуры</t>
  </si>
  <si>
    <t>Капитальный ремонт с реконструкцией ДОУ № 1,9 и принятие в муниципальную собственность 3-х дошкольных учреждений в станице Бесскорбной; строительство пристройки к детскому саду № 22 пос. Глубокий на 80 мест</t>
  </si>
  <si>
    <t>Приобретение движимого имущества для детского дошкольного учреждения на 290 мест в г.Новокубанске на ул. Парковая, 2а</t>
  </si>
  <si>
    <t>Строительство пристройки к МДОАУ № 1 г. Новокубанска на 80 мест</t>
  </si>
  <si>
    <t>Строительство пристройки к МДОАУ № 30 пос. Прикубанского на 80 мест</t>
  </si>
  <si>
    <t>Строительство и реконструкция учреждений дошкольного образования</t>
  </si>
  <si>
    <t>Строительство и реконструкция учреждений общего образования</t>
  </si>
  <si>
    <t>2.3</t>
  </si>
  <si>
    <t>Спортивные залы</t>
  </si>
  <si>
    <t>Внутренние санузлы</t>
  </si>
  <si>
    <t>Замена оконных блоков</t>
  </si>
  <si>
    <t>2.4</t>
  </si>
  <si>
    <t>Строительство и ремонт ограждения и устройство видеонаблюдения</t>
  </si>
  <si>
    <t>Выполнение противопожарных мероприятий во всех образовательных учреждениях</t>
  </si>
  <si>
    <t>Развитие системы дополнительного образования</t>
  </si>
  <si>
    <t>Развитие инфраструктуры, увеличение охвата детей дополнительным образованием</t>
  </si>
  <si>
    <t>Укрепление и модернизация материально-технической базы муниципальных учреждений образования</t>
  </si>
  <si>
    <t>Приобретение учебной мебели, оборудования, и прочего инвентаря</t>
  </si>
  <si>
    <t>Подготовка и переподготовка кадров муниципальных учреждений образования</t>
  </si>
  <si>
    <t xml:space="preserve">2014 год </t>
  </si>
  <si>
    <t>Приобретение обьекта недвижимости (детское дошкольное учреждение) на 290 мест в г. Новокубанске на ул. Парковая,2а</t>
  </si>
  <si>
    <t>Проведение капитального ремонта в ДДТ г. Новокубанска</t>
  </si>
  <si>
    <t>423,0 возврат краевых средств</t>
  </si>
  <si>
    <t>2014год</t>
  </si>
  <si>
    <t>Развитие  семеноводства</t>
  </si>
  <si>
    <t>Развитие   животноводства</t>
  </si>
  <si>
    <t>Проведен капитальный ремонт с реконструкцией ДОУ № 1,9 и принятие в муниципальную собственность 3-х дошкольных учреждений в станице Бесскорбной; строительство пристройки к детскому саду № 22 пос. Глубокий на 80 мест</t>
  </si>
  <si>
    <t>Приобретен обьект недвижимости (детское дошкольное учреждение) на 290 мест в г. Новокубанске на ул. Парковая,2а</t>
  </si>
  <si>
    <t>Приобретено движимое имущество для детского дошкольного учреждения на 290 мест в г.Новокубанске на ул. Парковая, 2а</t>
  </si>
  <si>
    <t>Выполнено</t>
  </si>
  <si>
    <t>2015год</t>
  </si>
  <si>
    <t>2015 год</t>
  </si>
  <si>
    <t>Проведен частичный ремонт кровли здания МОБУ ДОД ДЮСШ "Крепыш".  Капитально отремонтировано половое покрытие в большом спортивном зале ДЮСШ "Крепыш"</t>
  </si>
  <si>
    <t xml:space="preserve">2015 год </t>
  </si>
  <si>
    <t>В 2015 году выплачено субсидий 16 субъектам малого предпринимательства</t>
  </si>
  <si>
    <t>Принято участие в Международном инвестиционном форуме в городе Сочи. Подписано в 2013 году 5 соглашений на общую сумму 178,2 млн.руб. В 2014 году подписано 5 соглашений на общую сумму 328,1 млн.руб. (не принято участие в Российской агропромышленной выставке «Золотая осень-2013» и международной выставке-ярмарке «Зеленая неделя 2013» г.Берлин). В 2015 году на  Международном инвестиционном форуме в городе Сочи подписано 5 соглашений на общую сумму 362 млн.руб.</t>
  </si>
  <si>
    <t xml:space="preserve">Инвестиционные проекты со сроком окончания в 2014 году </t>
  </si>
  <si>
    <t>Соглашение о намерениях расторгнуто в апреле 2015 года, в связи с отказом инвестора от реализации проекта. Объект предоставлен в аренду ЗАО "Птицефабрика Белореченская"</t>
  </si>
  <si>
    <t>Не соблюдены. Соглашение расторгнуто</t>
  </si>
  <si>
    <t xml:space="preserve">Инвестиционные проекты со сроком окончания в 2015 году </t>
  </si>
  <si>
    <t>Завод построен в декабре 2015 года, но временно законсервирован</t>
  </si>
  <si>
    <t>Соглашение о намерениях расторгнуто в ноябре 2015 года, в связи с отказом инвестора от реализации проекта</t>
  </si>
  <si>
    <t>Соглашение о намерениях расторгнуто в декабре 2015 года, в связи с отказом инвестора от реализации проекта</t>
  </si>
  <si>
    <t>Сельское хозяйство
01.2</t>
  </si>
  <si>
    <t>Реконструкция МТФ № 1 на 600 дойных коров в п.Восход (инвестор: ОАО "Конзавод "Восход")</t>
  </si>
  <si>
    <t>Новокубанский район, п.Восход, ул.Новокубанская, 4</t>
  </si>
  <si>
    <t>Ведется реконструкция МТФ</t>
  </si>
  <si>
    <t>Пищевая промышленность
15.51</t>
  </si>
  <si>
    <t>Строительство молокоперерабатывающего завода мощностью 20 тыс.литров в смену (инвестор: ООО "Участие")</t>
  </si>
  <si>
    <t>Новокубанский район, ст.Прочноокопская, ул.Фордтштадская</t>
  </si>
  <si>
    <t>Промышленность
28.7</t>
  </si>
  <si>
    <t>Строительство производственной базы по изготовлению металлоконструкций и изделий для нефтегазового сектора (инвестор: ООО "Югнефтемаш")</t>
  </si>
  <si>
    <t>Новокубанский район, п.Глубокий</t>
  </si>
  <si>
    <t>2016-2017</t>
  </si>
  <si>
    <t>Сельское хозяйство
01.1</t>
  </si>
  <si>
    <t>Строительство теплиц (инвестор: ИП глава КФХ Веденеева К.И.)</t>
  </si>
  <si>
    <t>Новокубанский район, х.Ляпино</t>
  </si>
  <si>
    <t>Промышленность
15.31
15.33.1
15.33.2</t>
  </si>
  <si>
    <t>Модернизация овощехранилища (инвестор: ИП глава КФХ Кунегин О.С.)</t>
  </si>
  <si>
    <t>Новокубанский район, г.Новокубанск</t>
  </si>
  <si>
    <t>2016 год</t>
  </si>
  <si>
    <t>Информация о реализации мероприятий, утвержденных Программой социально-экономического развития муниципального образования Новокубанский район на период до 2017 год, по состоянию на 31 декабря 2016 года</t>
  </si>
  <si>
    <t>2016год</t>
  </si>
  <si>
    <t>Информация о реализации инвестиционных проектов на территории городского округа (муниципального района), утвержденных Программой социально-экономического развития городского округа (муниципального района) на период до 2017 год, по состоянию на 31 декабря 2016 года</t>
  </si>
  <si>
    <t>2.5</t>
  </si>
  <si>
    <t xml:space="preserve">2016 год </t>
  </si>
  <si>
    <t xml:space="preserve">Инвестиционные проекты со сроком окончания в 2016 году </t>
  </si>
  <si>
    <t>Установлена автоматизированнаяя система управления "Технология" (автомат-укладчик)- 2 млн руб, автобус- 1,8 млн руб, КАМАЗ -0,5 млн руб/  В 2016 году - приобретены экскаватор, вагонетка печная, техника для гаража.</t>
  </si>
  <si>
    <t>Ремонт методического кабинета , замена наружных инженерных сетей с ремонтом колодцев, благоустройство территории</t>
  </si>
  <si>
    <t xml:space="preserve">2013 год- МОБУ СОШ № 9,11,16,17;                                                                                                      2014 год- МОБУ СОШ № 5,10,15, МОБУ ООШ № 19,20,21,22,23,24,25,26,27,30,31,32            2015 год - МОБУ № 3, 10, 15, 19, 20, 22,  27,  31  </t>
  </si>
  <si>
    <t>2013 год- МОБУ СОШ № 2,8, МОБУ ООШ № 12,21;                                                                           2014 год- МОБУ ООШ № 27, МОБУ СОШ № 6,14,18                                                                         2015 год - МОБУ № 11, МОБУ № 26 МДОБУ № 31</t>
  </si>
  <si>
    <t>2013 год- МОБУСОШ № 3,11,МОБУООШ № 24,27;                                                                         2014 год- МОБУ СОШ № 1,8,9, МОБУООШ № 25,27,30,31                                                               2015 год МОБУ № 5, 21, 17, 27, 14, 31, 32</t>
  </si>
  <si>
    <t>финансирование из федерального бюджета - 196,1 тыс.руб.</t>
  </si>
  <si>
    <t xml:space="preserve">2013 год- Увеличилось кол-во предоставляемых гос. услуг на 12, муниципальных- на 11, дополнительных- на 3. Увеличился штат сотрудников на 6 человек.   В 2014 году открыты 9 удаленных рабочих мест в с/п района. Увеличился штат сотрудников на 5 человек. Для организации работы в СМЭВ оборудована рабочая станция , заведен ключ эл-цифровой подписи и организован выход на региональный портал. В 2015 году открыты 4 удаленные рабочие места в с/п Новокубанского района, Увеличился штат сотрудников на 4 штатные единицы. </t>
  </si>
  <si>
    <t xml:space="preserve">В Новокубанском районе продолжает совершенствоваться технология возделывания зерновых, пропашно-технических и кормовых культур, а именно: в семеноводстве хозяйств района в большом объеме в 2014 году стали использоваться толерантные и адаптированные к местным условиям сорта и гибриды (37 видов). Ежегодно растет количество внесения органических и минеральных удобрений. В прошлом году внесено 199,5 тыс. тонн органических  и 140кг в действующем веществе минеральных удобрений на 1га пашни. Кроме этого в районе разработана научно-обоснованная система земледелия. Более 11 тыс га в структуре посевных площадей района  занимают бобовые культуры – это многолетние травы, горох и соя. Гороха в  2014 году  посеяно 640га,.сои -10224 га.    Бобовые культуры занимают 7,9% пашни района, в крае этот показатель составляет 6,5%.             В 2015 году финансирование  через субсидирование приобретения элитных семян отечественного производства проводилось по следующим культурам: пшеница, ячмень кукуруза и соя. Все остальные виды культур выращиваются из семян импортного производства. Всего получено субсидий 1920 тыс рублей,а в 2016 году 2709,1 тыс.руб. (141% к 2015 году) из них 2132,1 тыс рублей за счет федерального бюджета и 577 тыс рублей из краевого бюджета.   </t>
  </si>
  <si>
    <t xml:space="preserve">
В 2013 году ОАО «Конный завод "Восход» произвел строительство доильного зала «Елочка» на 600 голов КРС, В 2014 году  ООО «Новатор» и Колхоз им.Ленина произвели реконструкцию МТФ. В 2015 году произведена реконструкция МТФ № 1 ОАО конзавод "Восход" на 600 дойных коров. В 2016 году уже 7 хозяйств провели строительство, реконструкцию и модернизацию животноводческих ферм на общую сумму 135 млн. 536 тыс. Это :ЗАО КСП «Хуторок»  вложил 105 млн. руб.:
- на МТФ № 1 закончилось строительство очередного корпуса облегченной конструкции для беспривязного содержания КРС на 400 скотомест; на МТФ № 1, №2 и № 3 построены по 2 типовых бетонных навозохранилища на каждой ферме, Также хозяйством был приобретен новый силосоуборочный  комбайн «Полесье» - КВК – 800,а так же  5 пресс- подборщиков ПРФ -1,5;
- ОАО ОПХ ПЗ «Ленинский путь» - 8 млн. 200 тыс. руб.:
- на двух фермах проведено строительство и модернизация типовых санпропускников, построены крытые наливные дезбарьеры, проведено полностью огораживание ферм КРС
-на СТФ закончилось строительство бетонного типового навозохранилища, с укладкой твердого покрытия подъездных путей;
- п/п им. П.Я.Штанько АО фирма «Агрокомплекс»                             им. Н.И.Ткачёва – 7 млн. 125 тыс. руб.:
- приобретены мобильные типовые санпропускники на фермы КРС, частично проведена реконструкция в корпусах, замена доильного и холодильного оборудования, приобретен смеситель кормов, заасфальтированы на фермах подъездные пути, проведен ремонт кровли на всех животноводческих фермах и всех силосных и сенажных траншей;</t>
  </si>
  <si>
    <t xml:space="preserve">В Новокубанском районе насчитывается 20150 личных подсобных хозяйств и 519 КФХ и ИП..Хорошее динамичное развитие в личных подсобных хозяйствах района получило овощеводство защищённого грунта. С начала 2014 года в районе построено 70 тыс. кв. м. новых теплиц. По состоянию на 01.01.2017 год  общая площадь теплиц составляет 166 тыс. кв. м  В районе функционирует 25 пунктов по реализации кормов для МФХ, в т.ч. 3 работают в мобильном режиме, доставляя корма в любой населенный пункт района. За 2016 год  ими реализовано более 3 тыс. тонн концентрированных кормов, кормовых добавок и премиксов.                                 В 2016 году малым формам хозяйствования района на поддержку сельскохозяйственного  производства выплачено субсидий на сумму 28784,3 тыс. рублей за сданную продукцию.Так же были выделены денежные средства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из федерального бюджета в сумме 306,00 тыс рублей , из краевого бюджета в сумме 153,7 тыс.руб. </t>
  </si>
  <si>
    <t>Текущий ремонт Советский КДЦ, Прочноокопский КДЦ приобретение оборудования,Ковалевский КДЦ - ремонты, приобретение оборудования, мебели.МБУК НПКиО -приобретение атракционов. Новосельский КДЦ- приобретение мебели, пошив костюмов</t>
  </si>
  <si>
    <t>обучение по охране труда, экологии, по 44-ФЗ</t>
  </si>
  <si>
    <t>Министерство образования не включило в краевую программу</t>
  </si>
  <si>
    <t>Освоение (на 31.12.2016)</t>
  </si>
  <si>
    <t>Ведется строительство теплиц. Заложен сад на 1,5 га. Построены теплицы площадью 1716 кв.м, производится высадка овощей закрытого грунта</t>
  </si>
  <si>
    <t>Модернизировано овощехранилище</t>
  </si>
  <si>
    <t>Закуплено необходимое оборудование, ведется реконструкция завода. Произведена смена инвестора на ООО "Новокубанский молочный комбинат"</t>
  </si>
  <si>
    <t>Разработка ПСД, оформляется необходимая документация для организации съезда с федеральной дороги ФАД "Кавказ".</t>
  </si>
  <si>
    <t>Строительство лабораторного корпуса. Пробный выпуск железобетонных изделий. Произведен монтаж крана, построено ограждение</t>
  </si>
  <si>
    <t>Продлена реализация проекта</t>
  </si>
  <si>
    <t>Осенью 2016 года произведена высадка саженцев 1 очереди 16 га, 2017г. - вторая очередь, осень 2018 года - третья очередь. Фруктохранилище построено. Разработано дополнительное соглашение о продлении сроков реализации до 12.2018 года.</t>
  </si>
  <si>
    <t>Приостановлен. Подготавливавается расторжение. Ведутся переговоры с инвестором о реализации другого инвестиционного проекта на этой же территории</t>
  </si>
  <si>
    <t>Расторжение</t>
  </si>
  <si>
    <t>Оформлен участок в аренду. Получено разрешение на строительство. Однако прокуратура района приостановила реализацию проекта по причине не соответствие законодательства предоставления земельного участка в аренду, решается вопрос через судебные процедуры</t>
  </si>
  <si>
    <t>Приостановлен</t>
  </si>
  <si>
    <t>Помещения возведены,фермы установлены. Построена отмостка, ведутся бетонные работы. Осуществляется сбор документов для сдачи объекта в эксплуатацию для дальнейшего получения свидетельства на право собственности на землю.</t>
  </si>
  <si>
    <t xml:space="preserve">2013 год - МОБУ СОШ   № 4,7,13,МОБУ ООШ № 27;                                                                                 2014 год- МОБУ СОШ № 6,11,18, МОБУООШ № 12                                                                             2015 год -  МОБУ № 23, 8, 24, 15,                                                                                                               2016 год - МОБУ СОШ № 14, 30    </t>
  </si>
  <si>
    <t>Реконструкция объекта теплоснабжения в г.Новокубанске планируется осуществить через краевую программу министерства ТЭК и ЖКХ в 2018 году</t>
  </si>
  <si>
    <t>Строительство МЭОК осуществляется на основе частного партнерства (концессионера), ответственным за проведение выбора конциссионера и разработку конкурсной документации является министерство ТЭК и ЖКХ Краснодарского края</t>
  </si>
  <si>
    <t>Итого</t>
  </si>
  <si>
    <t>Строительство пристройки к МДОБУ № 5 в ст.Советской на 80 мест</t>
  </si>
  <si>
    <t>Итого по разделу 1 "Здравоохранение"</t>
  </si>
  <si>
    <t xml:space="preserve">Итого по разделу 2 "Образование" </t>
  </si>
  <si>
    <t xml:space="preserve">Итого по разделу 3 "Физическая культура и спорт" </t>
  </si>
  <si>
    <t>Итого по разделу  4 "Культура"</t>
  </si>
  <si>
    <t>Итого по разделу  5 "Молодежная политика"</t>
  </si>
  <si>
    <t>Итого по разделу  7 "ТЭК"</t>
  </si>
  <si>
    <t>Итого по разделу 8   "ЖКХ"</t>
  </si>
  <si>
    <t>Итого по разделу 9   "Обеспечение доступности жилья"</t>
  </si>
  <si>
    <t>Итого по разделу 10   "Архитектура и градостроительство"</t>
  </si>
  <si>
    <t>Итого по разделу 11  "Развитие экономики"</t>
  </si>
  <si>
    <t>Итого по разделу 12  "АПК"</t>
  </si>
  <si>
    <t>Итого по разделу 13  "Промышленность"</t>
  </si>
  <si>
    <t>Итого по разделу 15  "Преждупреждение ЧС"</t>
  </si>
  <si>
    <t>Итого по разделу 17  "Занятость населения"</t>
  </si>
  <si>
    <t>Капитальный ремонт МОБУСШ № 10 ст. Советской</t>
  </si>
  <si>
    <t>Новокубанский район</t>
  </si>
  <si>
    <t>Приобретение движимого имущества для детских дошкольных учреждений</t>
  </si>
  <si>
    <t>2.6</t>
  </si>
  <si>
    <t>2.7</t>
  </si>
  <si>
    <t>1.26</t>
  </si>
  <si>
    <t>Капитальный ремонт здания поликлиники МБУЗ ЦРБ для обеспечения МГН МЦП "Доступная среда"</t>
  </si>
  <si>
    <t>1.27</t>
  </si>
  <si>
    <t>Капитальный ремонт зданий МБУЗ Новокубанского района замена оконных блоков</t>
  </si>
  <si>
    <t>1.28</t>
  </si>
  <si>
    <t>Капитальный ремонт зданий родильного дома и детского отделения МБУЗ ЦРБ для обеспечения МГН</t>
  </si>
  <si>
    <t>1.29</t>
  </si>
  <si>
    <t>Сметная документация на объект кап.ремонта зданий детского отделения, дневного стационара и акушерского отделения, поликлиники</t>
  </si>
  <si>
    <t>1.30</t>
  </si>
  <si>
    <t>Проектная документация на кап.ремонт зданий поликлиники, роддома и детского отделения</t>
  </si>
  <si>
    <t>Реконструкция ВЛ-10кВ фидер КП1 г.Новокубанск</t>
  </si>
  <si>
    <t>Реконструкция КТП (11 шт в г.Новокубанске)</t>
  </si>
  <si>
    <t>Реконструкция ЗТП-НВ3-105 ул.Ленина. Реконстрция ВЛ-04 кВ от ЗТП-НВ-3-105 (4 фидера) г.Новокубанск</t>
  </si>
  <si>
    <t>2016,год</t>
  </si>
  <si>
    <t>Реконструкция, модекнизация существующих объектов ОАО "Кристалл-2"</t>
  </si>
  <si>
    <t>Осуществлена модернизация трубопровода, строительство паточного бака, барабанного отделителя, модернизация аппаратов 1-2 сатурации</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</si>
</sst>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FC19]d\ mmmm\ yyyy\ &quot;г.&quot;"/>
    <numFmt numFmtId="170" formatCode="#,##0.0&quot;р.&quot;"/>
    <numFmt numFmtId="171" formatCode="#,##0.0"/>
    <numFmt numFmtId="172" formatCode="#,##0.0000"/>
    <numFmt numFmtId="173" formatCode="0.0%"/>
  </numFmts>
  <fonts count="55">
    <font>
      <sz val="11"/>
      <color theme="1"/>
      <name val="Calibri"/>
      <family val="2"/>
    </font>
    <font>
      <sz val="11"/>
      <color indexed="8"/>
      <name val="Calibri"/>
      <family val="2"/>
    </font>
    <font>
      <sz val="11"/>
      <color indexed="8"/>
      <name val="Times New Roman"/>
      <family val="1"/>
    </font>
    <font>
      <b/>
      <sz val="11"/>
      <color indexed="8"/>
      <name val="Times New Roman"/>
      <family val="1"/>
    </font>
    <font>
      <sz val="14"/>
      <color indexed="8"/>
      <name val="Times New Roman"/>
      <family val="1"/>
    </font>
    <font>
      <sz val="12"/>
      <name val="Times New Roman"/>
      <family val="1"/>
    </font>
    <font>
      <sz val="11"/>
      <name val="Times New Roman"/>
      <family val="1"/>
    </font>
    <font>
      <b/>
      <sz val="12"/>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Calibri"/>
      <family val="2"/>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000000"/>
      <name val="Times New Roman"/>
      <family val="1"/>
    </font>
    <font>
      <sz val="11"/>
      <color rgb="FF000000"/>
      <name val="Times New Roman"/>
      <family val="1"/>
    </font>
    <font>
      <b/>
      <sz val="11"/>
      <color theme="1"/>
      <name val="Times New Roman"/>
      <family val="1"/>
    </font>
    <font>
      <sz val="14"/>
      <color theme="1"/>
      <name val="Times New Roman"/>
      <family val="1"/>
    </font>
    <font>
      <sz val="12"/>
      <color theme="1"/>
      <name val="Times New Roman"/>
      <family val="1"/>
    </font>
    <font>
      <sz val="11"/>
      <color theme="1"/>
      <name val="Times New Roman"/>
      <family val="1"/>
    </font>
    <font>
      <sz val="12"/>
      <color rgb="FF000000"/>
      <name val="Times New Roman"/>
      <family val="1"/>
    </font>
    <font>
      <b/>
      <sz val="12"/>
      <color theme="1"/>
      <name val="Times New Roman"/>
      <family val="1"/>
    </font>
    <font>
      <sz val="10"/>
      <color rgb="FF000000"/>
      <name val="Times New Roman"/>
      <family val="1"/>
    </font>
    <font>
      <b/>
      <sz val="12"/>
      <color theme="1"/>
      <name val="Calibri"/>
      <family val="2"/>
    </font>
    <font>
      <b/>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medium"/>
    </border>
    <border>
      <left/>
      <right style="thin"/>
      <top style="thin"/>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2" borderId="0" applyNumberFormat="0" applyBorder="0" applyAlignment="0" applyProtection="0"/>
  </cellStyleXfs>
  <cellXfs count="246">
    <xf numFmtId="0" fontId="0" fillId="0" borderId="0" xfId="0" applyFont="1" applyAlignment="1">
      <alignment/>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2" fillId="0" borderId="10"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1" xfId="0" applyFont="1" applyFill="1" applyBorder="1" applyAlignment="1">
      <alignment horizontal="center" vertical="justify" wrapText="1"/>
    </xf>
    <xf numFmtId="0" fontId="44" fillId="0" borderId="10" xfId="0" applyFont="1" applyFill="1" applyBorder="1" applyAlignment="1">
      <alignment vertical="center" wrapText="1"/>
    </xf>
    <xf numFmtId="0" fontId="45" fillId="0" borderId="10" xfId="0" applyFont="1" applyFill="1" applyBorder="1" applyAlignment="1">
      <alignment vertical="center" wrapText="1"/>
    </xf>
    <xf numFmtId="0" fontId="2" fillId="0" borderId="14" xfId="0" applyFont="1" applyFill="1" applyBorder="1" applyAlignment="1">
      <alignment vertical="center" wrapText="1"/>
    </xf>
    <xf numFmtId="0" fontId="2" fillId="0" borderId="10" xfId="0" applyFont="1" applyFill="1" applyBorder="1" applyAlignment="1">
      <alignment vertical="center" wrapText="1"/>
    </xf>
    <xf numFmtId="0" fontId="46" fillId="0" borderId="10"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1" xfId="0" applyFont="1" applyFill="1" applyBorder="1" applyAlignment="1">
      <alignment vertical="center" wrapText="1"/>
    </xf>
    <xf numFmtId="49" fontId="2" fillId="0" borderId="11" xfId="0" applyNumberFormat="1" applyFont="1" applyFill="1" applyBorder="1" applyAlignment="1">
      <alignment vertical="center" wrapText="1"/>
    </xf>
    <xf numFmtId="0" fontId="3" fillId="0" borderId="10" xfId="0" applyFont="1" applyFill="1" applyBorder="1" applyAlignment="1">
      <alignment vertical="center" wrapText="1"/>
    </xf>
    <xf numFmtId="0" fontId="2" fillId="0" borderId="13" xfId="0" applyFont="1" applyFill="1" applyBorder="1" applyAlignment="1">
      <alignment horizontal="center" vertical="justify" wrapText="1"/>
    </xf>
    <xf numFmtId="0" fontId="47" fillId="0" borderId="0" xfId="0" applyFont="1" applyFill="1" applyAlignment="1">
      <alignment vertical="center" wrapText="1"/>
    </xf>
    <xf numFmtId="0" fontId="47" fillId="0" borderId="0" xfId="0" applyFont="1" applyFill="1" applyAlignment="1">
      <alignment horizontal="center" vertical="center" wrapText="1"/>
    </xf>
    <xf numFmtId="0" fontId="47"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9" fillId="0" borderId="0" xfId="0" applyFont="1" applyFill="1" applyAlignment="1">
      <alignment vertical="center" wrapText="1"/>
    </xf>
    <xf numFmtId="0" fontId="5" fillId="0" borderId="10" xfId="0" applyFont="1" applyFill="1" applyBorder="1" applyAlignment="1">
      <alignment horizontal="left" vertical="top"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vertical="center" wrapText="1"/>
    </xf>
    <xf numFmtId="4" fontId="2" fillId="0" borderId="10"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4" fontId="49" fillId="0" borderId="10" xfId="0" applyNumberFormat="1" applyFont="1" applyFill="1" applyBorder="1" applyAlignment="1">
      <alignment horizontal="center" vertical="center" wrapText="1"/>
    </xf>
    <xf numFmtId="2" fontId="49"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4" fontId="49" fillId="0" borderId="10" xfId="0" applyNumberFormat="1" applyFont="1" applyFill="1" applyBorder="1" applyAlignment="1">
      <alignment horizontal="center" vertical="top" wrapText="1"/>
    </xf>
    <xf numFmtId="4" fontId="2" fillId="0" borderId="10" xfId="0" applyNumberFormat="1" applyFont="1" applyFill="1" applyBorder="1" applyAlignment="1">
      <alignment horizontal="center" vertical="top" wrapText="1"/>
    </xf>
    <xf numFmtId="0" fontId="45"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3" xfId="0" applyFont="1" applyFill="1" applyBorder="1" applyAlignment="1">
      <alignment vertical="center" wrapText="1"/>
    </xf>
    <xf numFmtId="49" fontId="2" fillId="0" borderId="13" xfId="0" applyNumberFormat="1" applyFont="1" applyFill="1" applyBorder="1" applyAlignment="1">
      <alignment vertical="center" wrapText="1"/>
    </xf>
    <xf numFmtId="0" fontId="2" fillId="0" borderId="10" xfId="0" applyFont="1" applyFill="1" applyBorder="1" applyAlignment="1">
      <alignment horizontal="center" vertical="justify" wrapText="1"/>
    </xf>
    <xf numFmtId="0" fontId="49" fillId="0" borderId="10" xfId="0" applyFont="1" applyFill="1" applyBorder="1" applyAlignment="1">
      <alignment horizontal="center" vertical="center" wrapText="1"/>
    </xf>
    <xf numFmtId="0" fontId="49" fillId="0" borderId="0" xfId="0" applyFont="1" applyFill="1" applyAlignment="1">
      <alignment wrapText="1"/>
    </xf>
    <xf numFmtId="0" fontId="50" fillId="0" borderId="10" xfId="0" applyFont="1" applyFill="1" applyBorder="1" applyAlignment="1">
      <alignment horizontal="center" vertical="top" wrapText="1"/>
    </xf>
    <xf numFmtId="0" fontId="48" fillId="0" borderId="10" xfId="0" applyFont="1" applyFill="1" applyBorder="1" applyAlignment="1">
      <alignment horizontal="center" vertical="top" wrapText="1"/>
    </xf>
    <xf numFmtId="0" fontId="48" fillId="0" borderId="10" xfId="0" applyFont="1" applyFill="1" applyBorder="1" applyAlignment="1">
      <alignment horizontal="center" wrapText="1"/>
    </xf>
    <xf numFmtId="0" fontId="49" fillId="0" borderId="0" xfId="0" applyFont="1" applyFill="1" applyAlignment="1">
      <alignment horizontal="center" wrapText="1"/>
    </xf>
    <xf numFmtId="0" fontId="50" fillId="0" borderId="10" xfId="0" applyFont="1" applyFill="1" applyBorder="1" applyAlignment="1">
      <alignment vertical="top" wrapText="1"/>
    </xf>
    <xf numFmtId="0" fontId="49" fillId="0" borderId="10" xfId="0" applyFont="1" applyFill="1" applyBorder="1" applyAlignment="1">
      <alignment horizontal="left" vertical="center" wrapText="1"/>
    </xf>
    <xf numFmtId="3" fontId="49" fillId="0" borderId="10" xfId="0" applyNumberFormat="1" applyFont="1" applyFill="1" applyBorder="1" applyAlignment="1">
      <alignment horizontal="center" vertical="center" wrapText="1"/>
    </xf>
    <xf numFmtId="0" fontId="49" fillId="0" borderId="10" xfId="0" applyFont="1" applyFill="1" applyBorder="1" applyAlignment="1">
      <alignment wrapText="1"/>
    </xf>
    <xf numFmtId="0" fontId="49" fillId="0" borderId="0" xfId="0" applyFont="1" applyFill="1" applyAlignment="1">
      <alignment horizontal="left" wrapText="1"/>
    </xf>
    <xf numFmtId="0" fontId="3" fillId="0" borderId="14" xfId="0" applyFont="1" applyFill="1" applyBorder="1" applyAlignment="1">
      <alignment vertical="center" wrapText="1"/>
    </xf>
    <xf numFmtId="49"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justify"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3" fillId="0" borderId="11" xfId="0" applyFont="1" applyFill="1" applyBorder="1" applyAlignment="1">
      <alignment vertical="center" wrapText="1"/>
    </xf>
    <xf numFmtId="4" fontId="46" fillId="0" borderId="10" xfId="0" applyNumberFormat="1" applyFont="1" applyFill="1" applyBorder="1" applyAlignment="1">
      <alignment horizontal="center" vertical="center" wrapText="1"/>
    </xf>
    <xf numFmtId="4" fontId="46" fillId="0" borderId="10" xfId="0" applyNumberFormat="1" applyFont="1" applyFill="1" applyBorder="1" applyAlignment="1">
      <alignment wrapText="1"/>
    </xf>
    <xf numFmtId="4" fontId="35" fillId="0" borderId="10" xfId="0" applyNumberFormat="1" applyFont="1" applyFill="1" applyBorder="1" applyAlignment="1">
      <alignment wrapText="1"/>
    </xf>
    <xf numFmtId="0" fontId="46" fillId="0" borderId="15" xfId="0" applyFont="1" applyFill="1" applyBorder="1" applyAlignment="1">
      <alignment wrapText="1"/>
    </xf>
    <xf numFmtId="4" fontId="46" fillId="0" borderId="15" xfId="0" applyNumberFormat="1" applyFont="1" applyFill="1" applyBorder="1" applyAlignment="1">
      <alignment wrapText="1"/>
    </xf>
    <xf numFmtId="4" fontId="49" fillId="0" borderId="12" xfId="0" applyNumberFormat="1" applyFont="1" applyFill="1" applyBorder="1" applyAlignment="1">
      <alignment horizontal="center" vertical="center" wrapText="1"/>
    </xf>
    <xf numFmtId="4" fontId="0" fillId="0" borderId="15" xfId="0" applyNumberFormat="1" applyFill="1" applyBorder="1" applyAlignment="1">
      <alignment wrapText="1"/>
    </xf>
    <xf numFmtId="4" fontId="0" fillId="0" borderId="14" xfId="0" applyNumberFormat="1" applyFill="1" applyBorder="1" applyAlignment="1">
      <alignment wrapText="1"/>
    </xf>
    <xf numFmtId="4" fontId="0" fillId="0" borderId="16" xfId="0" applyNumberFormat="1" applyFill="1" applyBorder="1" applyAlignment="1">
      <alignment wrapText="1"/>
    </xf>
    <xf numFmtId="44" fontId="2" fillId="0" borderId="13" xfId="42" applyFont="1" applyFill="1" applyBorder="1" applyAlignment="1">
      <alignment horizontal="center" vertical="center" wrapText="1"/>
    </xf>
    <xf numFmtId="0" fontId="3" fillId="0" borderId="11" xfId="0" applyFont="1" applyFill="1" applyBorder="1" applyAlignment="1">
      <alignment horizontal="left" vertical="center" wrapText="1"/>
    </xf>
    <xf numFmtId="0" fontId="2" fillId="0" borderId="11" xfId="0" applyFont="1" applyFill="1" applyBorder="1" applyAlignment="1">
      <alignment horizontal="left" vertical="center" wrapText="1"/>
    </xf>
    <xf numFmtId="4" fontId="6" fillId="0" borderId="10" xfId="0" applyNumberFormat="1" applyFont="1" applyFill="1" applyBorder="1" applyAlignment="1">
      <alignment horizontal="center" vertical="center" wrapText="1"/>
    </xf>
    <xf numFmtId="2" fontId="46" fillId="0" borderId="10" xfId="0" applyNumberFormat="1" applyFont="1" applyFill="1" applyBorder="1" applyAlignment="1">
      <alignment wrapText="1"/>
    </xf>
    <xf numFmtId="2" fontId="0" fillId="0" borderId="15" xfId="0" applyNumberFormat="1" applyFill="1" applyBorder="1" applyAlignment="1">
      <alignment wrapText="1"/>
    </xf>
    <xf numFmtId="0" fontId="3" fillId="0" borderId="10" xfId="0" applyFont="1" applyFill="1" applyBorder="1" applyAlignment="1">
      <alignment horizontal="left" vertical="center" wrapText="1"/>
    </xf>
    <xf numFmtId="0" fontId="46" fillId="0" borderId="10" xfId="0" applyFont="1" applyFill="1" applyBorder="1" applyAlignment="1">
      <alignment horizontal="left" vertical="top" wrapText="1"/>
    </xf>
    <xf numFmtId="0" fontId="49" fillId="0" borderId="10" xfId="0" applyFont="1" applyFill="1" applyBorder="1" applyAlignment="1">
      <alignment horizontal="left" vertical="top" wrapText="1"/>
    </xf>
    <xf numFmtId="0" fontId="49" fillId="0" borderId="10" xfId="0" applyFont="1" applyFill="1" applyBorder="1" applyAlignment="1">
      <alignment vertical="top" wrapText="1"/>
    </xf>
    <xf numFmtId="4" fontId="49" fillId="0" borderId="17"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49" fillId="0" borderId="18" xfId="0" applyFont="1" applyFill="1" applyBorder="1" applyAlignment="1">
      <alignment/>
    </xf>
    <xf numFmtId="4" fontId="49" fillId="0" borderId="17" xfId="0" applyNumberFormat="1" applyFont="1" applyFill="1" applyBorder="1" applyAlignment="1">
      <alignment/>
    </xf>
    <xf numFmtId="0" fontId="0" fillId="0" borderId="19" xfId="0" applyFill="1" applyBorder="1" applyAlignment="1">
      <alignment wrapText="1"/>
    </xf>
    <xf numFmtId="0" fontId="0" fillId="0" borderId="15" xfId="0" applyFill="1" applyBorder="1" applyAlignment="1">
      <alignment wrapText="1"/>
    </xf>
    <xf numFmtId="0" fontId="49" fillId="0" borderId="13" xfId="0" applyFont="1" applyFill="1" applyBorder="1" applyAlignment="1">
      <alignment horizontal="center" vertical="justify" wrapText="1"/>
    </xf>
    <xf numFmtId="0" fontId="45" fillId="0" borderId="10" xfId="0" applyFont="1" applyFill="1" applyBorder="1" applyAlignment="1">
      <alignment vertical="top" wrapText="1"/>
    </xf>
    <xf numFmtId="0" fontId="45" fillId="0" borderId="10" xfId="0" applyFont="1" applyFill="1" applyBorder="1" applyAlignment="1">
      <alignment horizontal="center" vertical="top" wrapText="1"/>
    </xf>
    <xf numFmtId="0" fontId="49" fillId="0" borderId="13"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0" fillId="0" borderId="0" xfId="0" applyFill="1" applyBorder="1" applyAlignment="1">
      <alignment wrapText="1"/>
    </xf>
    <xf numFmtId="49" fontId="2" fillId="0" borderId="10" xfId="0" applyNumberFormat="1" applyFont="1" applyFill="1" applyBorder="1" applyAlignment="1">
      <alignment horizontal="center" vertical="center" wrapText="1"/>
    </xf>
    <xf numFmtId="49" fontId="49" fillId="0" borderId="13" xfId="0"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0" fillId="0" borderId="20" xfId="0" applyFill="1" applyBorder="1" applyAlignment="1">
      <alignment wrapText="1"/>
    </xf>
    <xf numFmtId="0" fontId="45" fillId="0" borderId="11" xfId="0" applyFont="1" applyFill="1" applyBorder="1" applyAlignment="1">
      <alignment vertical="top" wrapText="1"/>
    </xf>
    <xf numFmtId="0" fontId="0" fillId="0" borderId="16" xfId="0" applyFill="1" applyBorder="1" applyAlignment="1">
      <alignment wrapText="1"/>
    </xf>
    <xf numFmtId="0" fontId="0" fillId="0" borderId="14" xfId="0" applyFill="1" applyBorder="1" applyAlignment="1">
      <alignment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top" wrapText="1"/>
    </xf>
    <xf numFmtId="0" fontId="2" fillId="0" borderId="13" xfId="0" applyFont="1" applyFill="1" applyBorder="1" applyAlignment="1">
      <alignment horizontal="center" vertical="top" wrapText="1"/>
    </xf>
    <xf numFmtId="49" fontId="2" fillId="0" borderId="11"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top" wrapText="1"/>
    </xf>
    <xf numFmtId="49" fontId="2" fillId="0" borderId="12" xfId="0" applyNumberFormat="1" applyFont="1" applyFill="1" applyBorder="1" applyAlignment="1">
      <alignment horizontal="center" vertical="center" wrapText="1"/>
    </xf>
    <xf numFmtId="0" fontId="2" fillId="0" borderId="11" xfId="0" applyFont="1" applyFill="1" applyBorder="1" applyAlignment="1">
      <alignment horizontal="center" vertical="justify" wrapText="1"/>
    </xf>
    <xf numFmtId="0" fontId="2" fillId="0" borderId="13" xfId="0" applyFont="1" applyFill="1" applyBorder="1" applyAlignment="1">
      <alignment horizontal="center" vertical="justify" wrapText="1"/>
    </xf>
    <xf numFmtId="0" fontId="2" fillId="0" borderId="12" xfId="0" applyFont="1" applyFill="1" applyBorder="1" applyAlignment="1">
      <alignment horizontal="center" vertical="justify" wrapText="1"/>
    </xf>
    <xf numFmtId="0" fontId="7" fillId="0" borderId="21" xfId="0" applyFont="1" applyFill="1" applyBorder="1" applyAlignment="1">
      <alignment horizontal="center" vertical="center" wrapText="1"/>
    </xf>
    <xf numFmtId="0" fontId="0" fillId="0" borderId="22" xfId="0" applyFill="1" applyBorder="1" applyAlignment="1">
      <alignment horizontal="center" wrapText="1"/>
    </xf>
    <xf numFmtId="0" fontId="0" fillId="0" borderId="22" xfId="0" applyFill="1" applyBorder="1" applyAlignment="1">
      <alignment wrapText="1"/>
    </xf>
    <xf numFmtId="0" fontId="0" fillId="0" borderId="23" xfId="0" applyFill="1" applyBorder="1" applyAlignment="1">
      <alignment wrapText="1"/>
    </xf>
    <xf numFmtId="0" fontId="0" fillId="0" borderId="24" xfId="0" applyFill="1" applyBorder="1" applyAlignment="1">
      <alignment horizontal="center" wrapText="1"/>
    </xf>
    <xf numFmtId="0" fontId="0" fillId="0" borderId="19" xfId="0" applyFill="1" applyBorder="1" applyAlignment="1">
      <alignment horizontal="center" wrapText="1"/>
    </xf>
    <xf numFmtId="0" fontId="0" fillId="0" borderId="19" xfId="0" applyFill="1" applyBorder="1" applyAlignment="1">
      <alignment wrapText="1"/>
    </xf>
    <xf numFmtId="0" fontId="0" fillId="0" borderId="15" xfId="0" applyFill="1" applyBorder="1" applyAlignment="1">
      <alignment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49" fillId="0" borderId="11" xfId="0" applyFont="1" applyFill="1" applyBorder="1" applyAlignment="1">
      <alignment horizontal="center" vertical="justify" wrapText="1"/>
    </xf>
    <xf numFmtId="0" fontId="49" fillId="0" borderId="13" xfId="0" applyFont="1" applyFill="1" applyBorder="1" applyAlignment="1">
      <alignment horizontal="center" vertical="justify" wrapText="1"/>
    </xf>
    <xf numFmtId="0" fontId="49" fillId="0" borderId="12" xfId="0" applyFont="1" applyFill="1" applyBorder="1" applyAlignment="1">
      <alignment horizontal="center" vertical="justify" wrapText="1"/>
    </xf>
    <xf numFmtId="0" fontId="0" fillId="0" borderId="13" xfId="0" applyFill="1" applyBorder="1" applyAlignment="1">
      <alignment horizontal="center" vertical="center" wrapText="1"/>
    </xf>
    <xf numFmtId="0" fontId="49" fillId="0" borderId="11" xfId="0" applyFont="1" applyFill="1" applyBorder="1" applyAlignment="1">
      <alignment horizontal="center" vertical="top" wrapText="1"/>
    </xf>
    <xf numFmtId="0" fontId="49" fillId="0" borderId="13" xfId="0" applyFont="1" applyFill="1" applyBorder="1" applyAlignment="1">
      <alignment horizontal="center" vertical="top" wrapText="1"/>
    </xf>
    <xf numFmtId="0" fontId="49" fillId="0" borderId="12" xfId="0" applyFont="1" applyFill="1" applyBorder="1" applyAlignment="1">
      <alignment horizontal="center" vertical="top" wrapText="1"/>
    </xf>
    <xf numFmtId="0" fontId="0" fillId="0" borderId="11" xfId="0" applyNumberFormat="1" applyFill="1" applyBorder="1" applyAlignment="1">
      <alignment horizontal="center" vertical="center" wrapText="1"/>
    </xf>
    <xf numFmtId="0" fontId="0" fillId="0" borderId="13" xfId="0" applyNumberFormat="1" applyFill="1" applyBorder="1" applyAlignment="1">
      <alignment horizontal="center" vertical="center" wrapText="1"/>
    </xf>
    <xf numFmtId="0" fontId="0" fillId="0" borderId="12" xfId="0" applyNumberForma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8" fillId="0" borderId="11" xfId="0" applyFont="1" applyFill="1" applyBorder="1" applyAlignment="1">
      <alignment horizontal="center" vertical="top" wrapText="1"/>
    </xf>
    <xf numFmtId="0" fontId="48" fillId="0" borderId="13" xfId="0" applyFont="1" applyFill="1" applyBorder="1" applyAlignment="1">
      <alignment horizontal="center" vertical="top" wrapText="1"/>
    </xf>
    <xf numFmtId="0" fontId="48" fillId="0" borderId="12" xfId="0" applyFont="1" applyFill="1" applyBorder="1" applyAlignment="1">
      <alignment horizontal="center" vertical="top"/>
    </xf>
    <xf numFmtId="0" fontId="0" fillId="0" borderId="12" xfId="0" applyFill="1" applyBorder="1" applyAlignment="1">
      <alignment/>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51" fillId="0" borderId="21" xfId="0" applyFont="1" applyFill="1" applyBorder="1" applyAlignment="1">
      <alignment horizontal="center" vertical="top" wrapText="1"/>
    </xf>
    <xf numFmtId="0" fontId="51" fillId="0" borderId="22" xfId="0" applyFont="1" applyFill="1" applyBorder="1" applyAlignment="1">
      <alignment horizontal="center" vertical="top" wrapText="1"/>
    </xf>
    <xf numFmtId="0" fontId="0" fillId="0" borderId="23" xfId="0" applyFill="1" applyBorder="1" applyAlignment="1">
      <alignment horizontal="center" wrapText="1"/>
    </xf>
    <xf numFmtId="0" fontId="51" fillId="0" borderId="24" xfId="0" applyFont="1" applyFill="1" applyBorder="1" applyAlignment="1">
      <alignment horizontal="center" vertical="top" wrapText="1"/>
    </xf>
    <xf numFmtId="0" fontId="51" fillId="0" borderId="19" xfId="0" applyFont="1" applyFill="1" applyBorder="1" applyAlignment="1">
      <alignment horizontal="center" vertical="top" wrapText="1"/>
    </xf>
    <xf numFmtId="0" fontId="0" fillId="0" borderId="15" xfId="0" applyFill="1" applyBorder="1" applyAlignment="1">
      <alignment horizontal="center" wrapText="1"/>
    </xf>
    <xf numFmtId="44" fontId="2" fillId="0" borderId="11" xfId="42" applyFont="1" applyFill="1" applyBorder="1" applyAlignment="1">
      <alignment horizontal="center" vertical="center" wrapText="1"/>
    </xf>
    <xf numFmtId="44" fontId="2" fillId="0" borderId="13" xfId="42" applyFont="1" applyFill="1" applyBorder="1" applyAlignment="1">
      <alignment horizontal="center" vertical="center" wrapText="1"/>
    </xf>
    <xf numFmtId="44" fontId="2" fillId="0" borderId="12" xfId="42"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5" fillId="0" borderId="10" xfId="0" applyFont="1" applyFill="1" applyBorder="1" applyAlignment="1">
      <alignment vertical="top" wrapText="1"/>
    </xf>
    <xf numFmtId="0" fontId="45" fillId="0" borderId="10" xfId="0" applyFont="1" applyFill="1" applyBorder="1" applyAlignment="1">
      <alignment horizontal="center" vertical="top"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2" fillId="0" borderId="10" xfId="0" applyFont="1" applyFill="1" applyBorder="1" applyAlignment="1">
      <alignment horizontal="center" vertical="top" wrapText="1"/>
    </xf>
    <xf numFmtId="0" fontId="52" fillId="0" borderId="10" xfId="0" applyFont="1" applyFill="1" applyBorder="1" applyAlignment="1">
      <alignment vertical="top"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2" fillId="0" borderId="25" xfId="0" applyFont="1" applyFill="1" applyBorder="1" applyAlignment="1">
      <alignment horizontal="center" vertical="top" wrapText="1"/>
    </xf>
    <xf numFmtId="0" fontId="52" fillId="0" borderId="26" xfId="0" applyFont="1" applyFill="1" applyBorder="1" applyAlignment="1">
      <alignment horizontal="center" vertical="top" wrapText="1"/>
    </xf>
    <xf numFmtId="0" fontId="49" fillId="0" borderId="11"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2" xfId="0" applyFont="1" applyFill="1" applyBorder="1" applyAlignment="1">
      <alignment horizontal="center" vertical="center" wrapText="1"/>
    </xf>
    <xf numFmtId="49" fontId="51" fillId="0" borderId="21" xfId="0" applyNumberFormat="1" applyFont="1" applyFill="1" applyBorder="1" applyAlignment="1">
      <alignment horizontal="center" vertical="center" wrapText="1"/>
    </xf>
    <xf numFmtId="0" fontId="0" fillId="0" borderId="22" xfId="0" applyFill="1" applyBorder="1" applyAlignment="1">
      <alignment vertical="center" wrapText="1"/>
    </xf>
    <xf numFmtId="0" fontId="0" fillId="0" borderId="23" xfId="0" applyFill="1" applyBorder="1" applyAlignment="1">
      <alignment vertical="center" wrapText="1"/>
    </xf>
    <xf numFmtId="0" fontId="45" fillId="0" borderId="10" xfId="0"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3" fontId="3" fillId="0" borderId="11" xfId="58" applyFont="1" applyFill="1" applyBorder="1" applyAlignment="1">
      <alignment horizontal="center" vertical="center" wrapText="1"/>
    </xf>
    <xf numFmtId="43" fontId="3" fillId="0" borderId="13" xfId="58" applyFont="1" applyFill="1" applyBorder="1" applyAlignment="1">
      <alignment horizontal="center" vertical="center" wrapText="1"/>
    </xf>
    <xf numFmtId="43" fontId="3" fillId="0" borderId="12" xfId="58" applyFont="1" applyFill="1" applyBorder="1" applyAlignment="1">
      <alignment horizontal="center" vertical="center" wrapText="1"/>
    </xf>
    <xf numFmtId="49" fontId="49" fillId="0" borderId="11" xfId="0" applyNumberFormat="1" applyFont="1" applyFill="1" applyBorder="1" applyAlignment="1">
      <alignment horizontal="center" vertical="center" wrapText="1"/>
    </xf>
    <xf numFmtId="49" fontId="49" fillId="0" borderId="13" xfId="0" applyNumberFormat="1" applyFont="1" applyFill="1" applyBorder="1" applyAlignment="1">
      <alignment horizontal="center" vertical="center" wrapText="1"/>
    </xf>
    <xf numFmtId="49" fontId="49" fillId="0" borderId="12" xfId="0" applyNumberFormat="1" applyFont="1" applyFill="1" applyBorder="1" applyAlignment="1">
      <alignment horizontal="center" vertical="center" wrapText="1"/>
    </xf>
    <xf numFmtId="0" fontId="2" fillId="0" borderId="10" xfId="0" applyFont="1" applyFill="1" applyBorder="1" applyAlignment="1">
      <alignment horizontal="center" vertical="justify" wrapText="1"/>
    </xf>
    <xf numFmtId="0" fontId="0" fillId="0" borderId="12" xfId="0" applyFill="1" applyBorder="1" applyAlignment="1">
      <alignment horizontal="center" vertical="justify" wrapText="1"/>
    </xf>
    <xf numFmtId="49" fontId="49" fillId="0" borderId="10" xfId="0" applyNumberFormat="1" applyFont="1" applyFill="1" applyBorder="1" applyAlignment="1">
      <alignment horizontal="center" vertical="center" wrapText="1"/>
    </xf>
    <xf numFmtId="0" fontId="7" fillId="0" borderId="21" xfId="0" applyFont="1" applyFill="1" applyBorder="1" applyAlignment="1">
      <alignment horizontal="center" vertical="justify" wrapText="1"/>
    </xf>
    <xf numFmtId="0" fontId="53" fillId="0" borderId="22" xfId="0" applyFont="1" applyFill="1" applyBorder="1" applyAlignment="1">
      <alignment horizontal="center" wrapText="1"/>
    </xf>
    <xf numFmtId="0" fontId="53" fillId="0" borderId="24" xfId="0" applyFont="1" applyFill="1" applyBorder="1" applyAlignment="1">
      <alignment horizontal="center" wrapText="1"/>
    </xf>
    <xf numFmtId="0" fontId="53" fillId="0" borderId="19" xfId="0" applyFont="1" applyFill="1" applyBorder="1" applyAlignment="1">
      <alignment horizontal="center" wrapText="1"/>
    </xf>
    <xf numFmtId="49" fontId="7" fillId="0" borderId="21" xfId="0" applyNumberFormat="1" applyFont="1" applyFill="1" applyBorder="1" applyAlignment="1">
      <alignment horizontal="center" vertical="center" wrapText="1"/>
    </xf>
    <xf numFmtId="0" fontId="0" fillId="0" borderId="24" xfId="0" applyFill="1" applyBorder="1" applyAlignment="1">
      <alignment wrapText="1"/>
    </xf>
    <xf numFmtId="0" fontId="46" fillId="0" borderId="11"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1" xfId="0" applyNumberFormat="1" applyFont="1" applyFill="1" applyBorder="1" applyAlignment="1">
      <alignment horizontal="center" vertical="center" wrapText="1"/>
    </xf>
    <xf numFmtId="0" fontId="49" fillId="0" borderId="12" xfId="0" applyNumberFormat="1" applyFont="1" applyFill="1" applyBorder="1" applyAlignment="1">
      <alignment horizontal="center" vertical="center" wrapText="1"/>
    </xf>
    <xf numFmtId="0" fontId="45" fillId="0" borderId="25" xfId="0" applyFont="1" applyFill="1" applyBorder="1" applyAlignment="1">
      <alignment horizontal="center" vertical="top" wrapText="1"/>
    </xf>
    <xf numFmtId="0" fontId="45" fillId="0" borderId="26" xfId="0" applyFont="1" applyFill="1" applyBorder="1" applyAlignment="1">
      <alignment horizontal="center" vertical="top" wrapText="1"/>
    </xf>
    <xf numFmtId="49" fontId="7" fillId="0" borderId="20" xfId="0" applyNumberFormat="1" applyFont="1" applyFill="1" applyBorder="1" applyAlignment="1">
      <alignment horizontal="center" vertical="center" wrapText="1"/>
    </xf>
    <xf numFmtId="0" fontId="0" fillId="0" borderId="0" xfId="0" applyFill="1" applyBorder="1" applyAlignment="1">
      <alignment wrapText="1"/>
    </xf>
    <xf numFmtId="0" fontId="2" fillId="0" borderId="14" xfId="0"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0" fontId="0" fillId="0" borderId="20" xfId="0" applyFill="1" applyBorder="1" applyAlignment="1">
      <alignment wrapText="1"/>
    </xf>
    <xf numFmtId="0" fontId="45" fillId="0" borderId="11" xfId="0" applyFont="1" applyFill="1" applyBorder="1" applyAlignment="1">
      <alignment vertical="top" wrapText="1"/>
    </xf>
    <xf numFmtId="0" fontId="45" fillId="0" borderId="11" xfId="0" applyFont="1" applyFill="1" applyBorder="1" applyAlignment="1">
      <alignment horizontal="center" vertical="top" wrapText="1"/>
    </xf>
    <xf numFmtId="0" fontId="0" fillId="0" borderId="16" xfId="0" applyFill="1" applyBorder="1" applyAlignment="1">
      <alignment wrapText="1"/>
    </xf>
    <xf numFmtId="0" fontId="54" fillId="0" borderId="21" xfId="0" applyFont="1" applyFill="1" applyBorder="1" applyAlignment="1">
      <alignment horizontal="center" vertical="top" wrapText="1"/>
    </xf>
    <xf numFmtId="49" fontId="7" fillId="0" borderId="27" xfId="0" applyNumberFormat="1" applyFont="1" applyFill="1" applyBorder="1" applyAlignment="1">
      <alignment horizontal="center" vertical="center" wrapText="1"/>
    </xf>
    <xf numFmtId="0" fontId="53" fillId="0" borderId="19" xfId="0" applyFont="1" applyFill="1" applyBorder="1" applyAlignment="1">
      <alignment wrapText="1"/>
    </xf>
    <xf numFmtId="0" fontId="53" fillId="0" borderId="28" xfId="0" applyFont="1" applyFill="1" applyBorder="1" applyAlignment="1">
      <alignment wrapText="1"/>
    </xf>
    <xf numFmtId="0" fontId="53" fillId="0" borderId="14" xfId="0" applyFont="1" applyFill="1" applyBorder="1" applyAlignment="1">
      <alignment wrapText="1"/>
    </xf>
    <xf numFmtId="0" fontId="0" fillId="0" borderId="28" xfId="0" applyFill="1" applyBorder="1" applyAlignment="1">
      <alignment wrapText="1"/>
    </xf>
    <xf numFmtId="0" fontId="0" fillId="0" borderId="14" xfId="0" applyFill="1" applyBorder="1" applyAlignment="1">
      <alignment wrapText="1"/>
    </xf>
    <xf numFmtId="0" fontId="54" fillId="0" borderId="20" xfId="0" applyFont="1" applyFill="1" applyBorder="1" applyAlignment="1">
      <alignment horizontal="center" vertical="top" wrapText="1"/>
    </xf>
    <xf numFmtId="0" fontId="0" fillId="0" borderId="0" xfId="0" applyFill="1" applyAlignment="1">
      <alignment wrapText="1"/>
    </xf>
    <xf numFmtId="0" fontId="0" fillId="0" borderId="13" xfId="0" applyFill="1" applyBorder="1" applyAlignment="1">
      <alignment horizontal="center" vertical="top" wrapText="1"/>
    </xf>
    <xf numFmtId="0" fontId="0" fillId="0" borderId="12" xfId="0" applyFill="1" applyBorder="1" applyAlignment="1">
      <alignment horizontal="center" vertical="top" wrapText="1"/>
    </xf>
    <xf numFmtId="0" fontId="2" fillId="0" borderId="11"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0" fillId="0" borderId="13" xfId="0" applyNumberFormat="1" applyFill="1" applyBorder="1" applyAlignment="1">
      <alignment horizontal="center" vertical="top" wrapText="1"/>
    </xf>
    <xf numFmtId="0" fontId="0" fillId="0" borderId="12" xfId="0" applyNumberFormat="1" applyFill="1" applyBorder="1" applyAlignment="1">
      <alignment horizontal="center" vertical="top" wrapText="1"/>
    </xf>
    <xf numFmtId="0" fontId="53" fillId="0" borderId="22" xfId="0" applyFont="1" applyFill="1" applyBorder="1" applyAlignment="1">
      <alignment wrapText="1"/>
    </xf>
    <xf numFmtId="0" fontId="53" fillId="0" borderId="23" xfId="0" applyFont="1" applyFill="1" applyBorder="1" applyAlignment="1">
      <alignment wrapText="1"/>
    </xf>
    <xf numFmtId="0" fontId="53" fillId="0" borderId="24" xfId="0" applyFont="1" applyFill="1" applyBorder="1" applyAlignment="1">
      <alignment wrapText="1"/>
    </xf>
    <xf numFmtId="0" fontId="53" fillId="0" borderId="15" xfId="0" applyFont="1" applyFill="1" applyBorder="1" applyAlignment="1">
      <alignment wrapText="1"/>
    </xf>
    <xf numFmtId="0" fontId="53" fillId="0" borderId="11" xfId="0" applyFont="1" applyFill="1" applyBorder="1" applyAlignment="1">
      <alignment wrapText="1"/>
    </xf>
    <xf numFmtId="0" fontId="53" fillId="0" borderId="12" xfId="0" applyFont="1" applyFill="1" applyBorder="1" applyAlignment="1">
      <alignment wrapText="1"/>
    </xf>
    <xf numFmtId="0" fontId="0" fillId="0" borderId="12" xfId="0" applyFill="1" applyBorder="1" applyAlignment="1">
      <alignment vertical="center" wrapText="1"/>
    </xf>
    <xf numFmtId="0" fontId="0" fillId="0" borderId="13" xfId="0" applyFill="1" applyBorder="1" applyAlignment="1">
      <alignment horizontal="center" vertical="justify" wrapText="1"/>
    </xf>
    <xf numFmtId="0" fontId="49" fillId="0" borderId="0" xfId="0" applyFont="1" applyFill="1" applyAlignment="1">
      <alignment horizontal="left" wrapText="1"/>
    </xf>
    <xf numFmtId="0" fontId="47" fillId="0" borderId="0" xfId="0" applyFont="1" applyFill="1" applyAlignment="1">
      <alignment horizontal="center" vertical="center" wrapText="1"/>
    </xf>
    <xf numFmtId="0" fontId="5" fillId="0" borderId="27" xfId="0" applyFont="1" applyFill="1" applyBorder="1" applyAlignment="1">
      <alignment horizontal="center" vertical="top" wrapText="1"/>
    </xf>
    <xf numFmtId="0" fontId="5" fillId="0" borderId="28" xfId="0" applyFont="1" applyFill="1" applyBorder="1" applyAlignment="1">
      <alignment horizontal="center" vertical="top" wrapText="1"/>
    </xf>
    <xf numFmtId="0" fontId="6" fillId="0" borderId="28" xfId="0" applyFont="1" applyFill="1" applyBorder="1" applyAlignment="1">
      <alignment wrapText="1"/>
    </xf>
    <xf numFmtId="0" fontId="6" fillId="0" borderId="14" xfId="0" applyFont="1" applyFill="1" applyBorder="1" applyAlignment="1">
      <alignment wrapText="1"/>
    </xf>
    <xf numFmtId="0" fontId="50" fillId="0" borderId="27" xfId="0" applyFont="1" applyFill="1" applyBorder="1" applyAlignment="1">
      <alignment horizontal="center" vertical="top" wrapText="1"/>
    </xf>
    <xf numFmtId="0" fontId="50" fillId="0" borderId="28" xfId="0" applyFont="1" applyFill="1" applyBorder="1" applyAlignment="1">
      <alignment horizontal="center" vertical="top" wrapText="1"/>
    </xf>
    <xf numFmtId="0" fontId="50" fillId="0" borderId="14" xfId="0" applyFont="1" applyFill="1" applyBorder="1" applyAlignment="1">
      <alignment horizontal="center" vertical="top" wrapText="1"/>
    </xf>
    <xf numFmtId="0" fontId="49" fillId="0" borderId="28" xfId="0" applyFont="1" applyFill="1" applyBorder="1" applyAlignment="1">
      <alignment wrapText="1"/>
    </xf>
    <xf numFmtId="0" fontId="49" fillId="0" borderId="14" xfId="0" applyFont="1" applyFill="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637"/>
  <sheetViews>
    <sheetView tabSelected="1" view="pageBreakPreview" zoomScale="85" zoomScaleNormal="75" zoomScaleSheetLayoutView="85" zoomScalePageLayoutView="0" workbookViewId="0" topLeftCell="A1">
      <pane ySplit="9" topLeftCell="A10" activePane="bottomLeft" state="frozen"/>
      <selection pane="topLeft" activeCell="A1" sqref="A1"/>
      <selection pane="bottomLeft" activeCell="E26" sqref="E26"/>
    </sheetView>
  </sheetViews>
  <sheetFormatPr defaultColWidth="9.140625" defaultRowHeight="15"/>
  <cols>
    <col min="1" max="1" width="7.00390625" style="1" customWidth="1"/>
    <col min="2" max="2" width="25.57421875" style="1" customWidth="1"/>
    <col min="3" max="3" width="20.7109375" style="1" customWidth="1"/>
    <col min="4" max="4" width="11.140625" style="1" customWidth="1"/>
    <col min="5" max="5" width="11.57421875" style="2" customWidth="1"/>
    <col min="6" max="6" width="11.7109375" style="2" customWidth="1"/>
    <col min="7" max="7" width="12.00390625" style="2" customWidth="1"/>
    <col min="8" max="10" width="11.7109375" style="2" customWidth="1"/>
    <col min="11" max="11" width="10.421875" style="2" customWidth="1"/>
    <col min="12" max="12" width="11.140625" style="2" customWidth="1"/>
    <col min="13" max="13" width="83.28125" style="2" customWidth="1"/>
    <col min="14" max="16384" width="9.140625" style="1" customWidth="1"/>
  </cols>
  <sheetData>
    <row r="1" spans="1:13" ht="18.75" customHeight="1">
      <c r="A1" s="6"/>
      <c r="B1" s="6"/>
      <c r="C1" s="6"/>
      <c r="D1" s="6"/>
      <c r="E1" s="7"/>
      <c r="F1" s="7"/>
      <c r="G1" s="7"/>
      <c r="H1" s="7"/>
      <c r="I1" s="7"/>
      <c r="J1" s="8"/>
      <c r="K1" s="8"/>
      <c r="L1" s="8"/>
      <c r="M1" s="8" t="s">
        <v>28</v>
      </c>
    </row>
    <row r="2" spans="1:13" ht="15.75" customHeight="1">
      <c r="A2" s="6"/>
      <c r="B2" s="6"/>
      <c r="C2" s="6"/>
      <c r="D2" s="6"/>
      <c r="E2" s="7"/>
      <c r="F2" s="7"/>
      <c r="G2" s="7"/>
      <c r="H2" s="7"/>
      <c r="I2" s="7"/>
      <c r="J2" s="8"/>
      <c r="K2" s="8"/>
      <c r="L2" s="8"/>
      <c r="M2" s="8"/>
    </row>
    <row r="3" spans="1:13" ht="39" customHeight="1">
      <c r="A3" s="156" t="s">
        <v>307</v>
      </c>
      <c r="B3" s="156"/>
      <c r="C3" s="156"/>
      <c r="D3" s="156"/>
      <c r="E3" s="156"/>
      <c r="F3" s="156"/>
      <c r="G3" s="156"/>
      <c r="H3" s="156"/>
      <c r="I3" s="156"/>
      <c r="J3" s="156"/>
      <c r="K3" s="156"/>
      <c r="L3" s="156"/>
      <c r="M3" s="156"/>
    </row>
    <row r="5" spans="1:13" ht="17.25" customHeight="1">
      <c r="A5" s="146" t="s">
        <v>0</v>
      </c>
      <c r="B5" s="146" t="s">
        <v>15</v>
      </c>
      <c r="C5" s="146" t="s">
        <v>11</v>
      </c>
      <c r="D5" s="146" t="s">
        <v>14</v>
      </c>
      <c r="E5" s="146" t="s">
        <v>9</v>
      </c>
      <c r="F5" s="146"/>
      <c r="G5" s="146"/>
      <c r="H5" s="146"/>
      <c r="I5" s="146"/>
      <c r="J5" s="146"/>
      <c r="K5" s="146"/>
      <c r="L5" s="146"/>
      <c r="M5" s="146" t="s">
        <v>16</v>
      </c>
    </row>
    <row r="6" spans="1:13" ht="17.25" customHeight="1">
      <c r="A6" s="146"/>
      <c r="B6" s="146"/>
      <c r="C6" s="146"/>
      <c r="D6" s="146"/>
      <c r="E6" s="146" t="s">
        <v>1</v>
      </c>
      <c r="F6" s="146"/>
      <c r="G6" s="146" t="s">
        <v>12</v>
      </c>
      <c r="H6" s="146"/>
      <c r="I6" s="146"/>
      <c r="J6" s="146"/>
      <c r="K6" s="146"/>
      <c r="L6" s="146"/>
      <c r="M6" s="146"/>
    </row>
    <row r="7" spans="1:13" ht="33" customHeight="1">
      <c r="A7" s="146"/>
      <c r="B7" s="146"/>
      <c r="C7" s="146"/>
      <c r="D7" s="146"/>
      <c r="E7" s="146"/>
      <c r="F7" s="146"/>
      <c r="G7" s="146" t="s">
        <v>2</v>
      </c>
      <c r="H7" s="146"/>
      <c r="I7" s="146" t="s">
        <v>3</v>
      </c>
      <c r="J7" s="146"/>
      <c r="K7" s="146" t="s">
        <v>6</v>
      </c>
      <c r="L7" s="146"/>
      <c r="M7" s="146"/>
    </row>
    <row r="8" spans="1:13" ht="15">
      <c r="A8" s="146"/>
      <c r="B8" s="146"/>
      <c r="C8" s="146"/>
      <c r="D8" s="146"/>
      <c r="E8" s="3" t="s">
        <v>4</v>
      </c>
      <c r="F8" s="3" t="s">
        <v>5</v>
      </c>
      <c r="G8" s="3" t="s">
        <v>4</v>
      </c>
      <c r="H8" s="3" t="s">
        <v>5</v>
      </c>
      <c r="I8" s="3" t="s">
        <v>4</v>
      </c>
      <c r="J8" s="3" t="s">
        <v>5</v>
      </c>
      <c r="K8" s="3" t="s">
        <v>4</v>
      </c>
      <c r="L8" s="3" t="s">
        <v>5</v>
      </c>
      <c r="M8" s="146"/>
    </row>
    <row r="9" spans="1:13" ht="15">
      <c r="A9" s="3">
        <v>1</v>
      </c>
      <c r="B9" s="3">
        <v>2</v>
      </c>
      <c r="C9" s="3">
        <v>3</v>
      </c>
      <c r="D9" s="3">
        <v>4</v>
      </c>
      <c r="E9" s="3">
        <v>5</v>
      </c>
      <c r="F9" s="3">
        <v>6</v>
      </c>
      <c r="G9" s="3">
        <v>7</v>
      </c>
      <c r="H9" s="3">
        <v>8</v>
      </c>
      <c r="I9" s="3">
        <v>9</v>
      </c>
      <c r="J9" s="3">
        <v>10</v>
      </c>
      <c r="K9" s="3">
        <v>11</v>
      </c>
      <c r="L9" s="3">
        <v>12</v>
      </c>
      <c r="M9" s="3">
        <v>13</v>
      </c>
    </row>
    <row r="10" spans="1:13" ht="15">
      <c r="A10" s="157" t="s">
        <v>7</v>
      </c>
      <c r="B10" s="157"/>
      <c r="C10" s="157"/>
      <c r="D10" s="157"/>
      <c r="E10" s="157"/>
      <c r="F10" s="157"/>
      <c r="G10" s="157"/>
      <c r="H10" s="157"/>
      <c r="I10" s="157"/>
      <c r="J10" s="157"/>
      <c r="K10" s="157"/>
      <c r="L10" s="157"/>
      <c r="M10" s="157"/>
    </row>
    <row r="11" spans="1:13" ht="15">
      <c r="A11" s="160"/>
      <c r="B11" s="160" t="s">
        <v>344</v>
      </c>
      <c r="C11" s="160" t="s">
        <v>39</v>
      </c>
      <c r="D11" s="23" t="s">
        <v>17</v>
      </c>
      <c r="E11" s="62">
        <f>E12+E13+E14+E15</f>
        <v>528979.052</v>
      </c>
      <c r="F11" s="62">
        <f aca="true" t="shared" si="0" ref="F11:L11">F12+F13+F14+F15</f>
        <v>51165.19</v>
      </c>
      <c r="G11" s="62">
        <f t="shared" si="0"/>
        <v>480466.06700000004</v>
      </c>
      <c r="H11" s="62">
        <f t="shared" si="0"/>
        <v>35289.270000000004</v>
      </c>
      <c r="I11" s="62">
        <f t="shared" si="0"/>
        <v>3675.9</v>
      </c>
      <c r="J11" s="62">
        <f t="shared" si="0"/>
        <v>4216.13</v>
      </c>
      <c r="K11" s="62">
        <f t="shared" si="0"/>
        <v>44837.1</v>
      </c>
      <c r="L11" s="62">
        <f t="shared" si="0"/>
        <v>11960.89</v>
      </c>
      <c r="M11" s="61"/>
    </row>
    <row r="12" spans="1:13" ht="15">
      <c r="A12" s="161"/>
      <c r="B12" s="161"/>
      <c r="C12" s="161"/>
      <c r="D12" s="23" t="s">
        <v>13</v>
      </c>
      <c r="E12" s="62">
        <f aca="true" t="shared" si="1" ref="E12:L15">E17+E152+E167+E197+E207</f>
        <v>29986.8</v>
      </c>
      <c r="F12" s="62">
        <f t="shared" si="1"/>
        <v>16056.619999999999</v>
      </c>
      <c r="G12" s="62">
        <f t="shared" si="1"/>
        <v>19881.515</v>
      </c>
      <c r="H12" s="62">
        <f t="shared" si="1"/>
        <v>13490.6</v>
      </c>
      <c r="I12" s="62">
        <f t="shared" si="1"/>
        <v>1075</v>
      </c>
      <c r="J12" s="62">
        <f t="shared" si="1"/>
        <v>315.9</v>
      </c>
      <c r="K12" s="62">
        <f t="shared" si="1"/>
        <v>9030.300000000001</v>
      </c>
      <c r="L12" s="62">
        <f t="shared" si="1"/>
        <v>2250.12</v>
      </c>
      <c r="M12" s="62"/>
    </row>
    <row r="13" spans="1:13" ht="15">
      <c r="A13" s="161"/>
      <c r="B13" s="161"/>
      <c r="C13" s="161"/>
      <c r="D13" s="23" t="s">
        <v>10</v>
      </c>
      <c r="E13" s="62">
        <f t="shared" si="1"/>
        <v>30392.4</v>
      </c>
      <c r="F13" s="62">
        <f t="shared" si="1"/>
        <v>4753.27</v>
      </c>
      <c r="G13" s="62">
        <f t="shared" si="1"/>
        <v>18174.2</v>
      </c>
      <c r="H13" s="62">
        <f t="shared" si="1"/>
        <v>2744.77</v>
      </c>
      <c r="I13" s="62">
        <f t="shared" si="1"/>
        <v>2175.9</v>
      </c>
      <c r="J13" s="62">
        <f t="shared" si="1"/>
        <v>1786.63</v>
      </c>
      <c r="K13" s="62">
        <f t="shared" si="1"/>
        <v>10042.3</v>
      </c>
      <c r="L13" s="62">
        <f t="shared" si="1"/>
        <v>221.87</v>
      </c>
      <c r="M13" s="62"/>
    </row>
    <row r="14" spans="1:13" ht="15">
      <c r="A14" s="161"/>
      <c r="B14" s="161"/>
      <c r="C14" s="161"/>
      <c r="D14" s="63" t="s">
        <v>277</v>
      </c>
      <c r="E14" s="62">
        <f t="shared" si="1"/>
        <v>255153.152</v>
      </c>
      <c r="F14" s="62">
        <f t="shared" si="1"/>
        <v>7106.400000000001</v>
      </c>
      <c r="G14" s="62">
        <f t="shared" si="1"/>
        <v>242731.252</v>
      </c>
      <c r="H14" s="62">
        <f t="shared" si="1"/>
        <v>4175</v>
      </c>
      <c r="I14" s="62">
        <f t="shared" si="1"/>
        <v>425</v>
      </c>
      <c r="J14" s="62">
        <f t="shared" si="1"/>
        <v>342.6</v>
      </c>
      <c r="K14" s="62">
        <f t="shared" si="1"/>
        <v>11996.9</v>
      </c>
      <c r="L14" s="62">
        <f t="shared" si="1"/>
        <v>2588.8</v>
      </c>
      <c r="M14" s="62"/>
    </row>
    <row r="15" spans="1:13" ht="15">
      <c r="A15" s="162"/>
      <c r="B15" s="162"/>
      <c r="C15" s="161"/>
      <c r="D15" s="74" t="s">
        <v>306</v>
      </c>
      <c r="E15" s="62">
        <f t="shared" si="1"/>
        <v>213446.7</v>
      </c>
      <c r="F15" s="62">
        <f t="shared" si="1"/>
        <v>23248.9</v>
      </c>
      <c r="G15" s="62">
        <f t="shared" si="1"/>
        <v>199679.1</v>
      </c>
      <c r="H15" s="62">
        <f t="shared" si="1"/>
        <v>14878.9</v>
      </c>
      <c r="I15" s="62">
        <f t="shared" si="1"/>
        <v>0</v>
      </c>
      <c r="J15" s="62">
        <f t="shared" si="1"/>
        <v>1771</v>
      </c>
      <c r="K15" s="62">
        <f t="shared" si="1"/>
        <v>13767.6</v>
      </c>
      <c r="L15" s="62">
        <f t="shared" si="1"/>
        <v>6900.1</v>
      </c>
      <c r="M15" s="62"/>
    </row>
    <row r="16" spans="1:13" ht="15" customHeight="1">
      <c r="A16" s="107" t="s">
        <v>37</v>
      </c>
      <c r="B16" s="105" t="s">
        <v>38</v>
      </c>
      <c r="C16" s="103" t="s">
        <v>39</v>
      </c>
      <c r="D16" s="23" t="s">
        <v>17</v>
      </c>
      <c r="E16" s="33">
        <f>E17+E18+E19+E20</f>
        <v>358688.45200000005</v>
      </c>
      <c r="F16" s="33">
        <f aca="true" t="shared" si="2" ref="F16:L16">F17+F18+F19+F20</f>
        <v>8708.699999999999</v>
      </c>
      <c r="G16" s="33">
        <f t="shared" si="2"/>
        <v>357436.267</v>
      </c>
      <c r="H16" s="33">
        <f t="shared" si="2"/>
        <v>7559.700000000001</v>
      </c>
      <c r="I16" s="33">
        <f t="shared" si="2"/>
        <v>0</v>
      </c>
      <c r="J16" s="33">
        <f t="shared" si="2"/>
        <v>771</v>
      </c>
      <c r="K16" s="33">
        <f t="shared" si="2"/>
        <v>1252.2</v>
      </c>
      <c r="L16" s="33">
        <f t="shared" si="2"/>
        <v>682.1</v>
      </c>
      <c r="M16" s="146" t="s">
        <v>115</v>
      </c>
    </row>
    <row r="17" spans="1:13" ht="15">
      <c r="A17" s="108"/>
      <c r="B17" s="106"/>
      <c r="C17" s="104"/>
      <c r="D17" s="5" t="s">
        <v>13</v>
      </c>
      <c r="E17" s="33">
        <v>4371.7</v>
      </c>
      <c r="F17" s="33">
        <v>0</v>
      </c>
      <c r="G17" s="33">
        <v>4069.515</v>
      </c>
      <c r="H17" s="33">
        <v>0</v>
      </c>
      <c r="I17" s="33">
        <v>0</v>
      </c>
      <c r="J17" s="33">
        <v>0</v>
      </c>
      <c r="K17" s="33">
        <v>302.2</v>
      </c>
      <c r="L17" s="33">
        <v>0</v>
      </c>
      <c r="M17" s="146"/>
    </row>
    <row r="18" spans="1:13" ht="15">
      <c r="A18" s="108"/>
      <c r="B18" s="106"/>
      <c r="C18" s="104"/>
      <c r="D18" s="5" t="s">
        <v>10</v>
      </c>
      <c r="E18" s="33">
        <v>7600</v>
      </c>
      <c r="F18" s="33">
        <v>0</v>
      </c>
      <c r="G18" s="33">
        <v>7600</v>
      </c>
      <c r="H18" s="33">
        <v>0</v>
      </c>
      <c r="I18" s="33">
        <v>0</v>
      </c>
      <c r="J18" s="33">
        <v>0</v>
      </c>
      <c r="K18" s="33">
        <v>0</v>
      </c>
      <c r="L18" s="33">
        <v>0</v>
      </c>
      <c r="M18" s="146"/>
    </row>
    <row r="19" spans="1:13" ht="15">
      <c r="A19" s="108"/>
      <c r="B19" s="106"/>
      <c r="C19" s="104"/>
      <c r="D19" s="32" t="s">
        <v>277</v>
      </c>
      <c r="E19" s="34">
        <v>188163.752</v>
      </c>
      <c r="F19" s="34">
        <v>355.8</v>
      </c>
      <c r="G19" s="34">
        <v>187713.752</v>
      </c>
      <c r="H19" s="34">
        <v>0</v>
      </c>
      <c r="I19" s="34">
        <v>0</v>
      </c>
      <c r="J19" s="34">
        <v>0</v>
      </c>
      <c r="K19" s="34">
        <v>450</v>
      </c>
      <c r="L19" s="34">
        <v>355.8</v>
      </c>
      <c r="M19" s="3"/>
    </row>
    <row r="20" spans="1:13" ht="15">
      <c r="A20" s="108"/>
      <c r="B20" s="106"/>
      <c r="C20" s="104"/>
      <c r="D20" s="75" t="s">
        <v>306</v>
      </c>
      <c r="E20" s="34">
        <f>E25+E30+E35+E40+E45+E50+E55+E60+E65+E70+E75+E80+E85+E90+E95+E100+E105+E110+E115+E120+E125+E130+E135+E140+E145+E146+E147+E148+E149+E150</f>
        <v>158553</v>
      </c>
      <c r="F20" s="34">
        <f aca="true" t="shared" si="3" ref="F20:L20">F25+F30+F35+F40+F45+F50+F55+F60+F65+F70+F75+F80+F85+F90+F95+F100+F105+F110+F115+F120+F125+F130+F135+F140+F145+F146+F147+F148+F149+F150</f>
        <v>8352.9</v>
      </c>
      <c r="G20" s="34">
        <f t="shared" si="3"/>
        <v>158053</v>
      </c>
      <c r="H20" s="34">
        <f t="shared" si="3"/>
        <v>7559.700000000001</v>
      </c>
      <c r="I20" s="34">
        <f t="shared" si="3"/>
        <v>0</v>
      </c>
      <c r="J20" s="34">
        <f t="shared" si="3"/>
        <v>771</v>
      </c>
      <c r="K20" s="34">
        <f t="shared" si="3"/>
        <v>500</v>
      </c>
      <c r="L20" s="34">
        <f t="shared" si="3"/>
        <v>326.3</v>
      </c>
      <c r="M20" s="3"/>
    </row>
    <row r="21" spans="1:13" ht="15" customHeight="1">
      <c r="A21" s="107" t="s">
        <v>41</v>
      </c>
      <c r="B21" s="105" t="s">
        <v>40</v>
      </c>
      <c r="C21" s="103" t="s">
        <v>39</v>
      </c>
      <c r="D21" s="23" t="s">
        <v>17</v>
      </c>
      <c r="E21" s="33">
        <f>E22+E23+E24+E25</f>
        <v>1256.281</v>
      </c>
      <c r="F21" s="33">
        <f aca="true" t="shared" si="4" ref="F21:L21">F22+F23+F24+F25</f>
        <v>1608</v>
      </c>
      <c r="G21" s="33">
        <f t="shared" si="4"/>
        <v>1256.281</v>
      </c>
      <c r="H21" s="33">
        <f t="shared" si="4"/>
        <v>1608</v>
      </c>
      <c r="I21" s="33">
        <f t="shared" si="4"/>
        <v>0</v>
      </c>
      <c r="J21" s="33">
        <f t="shared" si="4"/>
        <v>0</v>
      </c>
      <c r="K21" s="33">
        <f t="shared" si="4"/>
        <v>0</v>
      </c>
      <c r="L21" s="33">
        <f t="shared" si="4"/>
        <v>0</v>
      </c>
      <c r="M21" s="146" t="s">
        <v>115</v>
      </c>
    </row>
    <row r="22" spans="1:13" ht="15" customHeight="1">
      <c r="A22" s="108"/>
      <c r="B22" s="106"/>
      <c r="C22" s="104"/>
      <c r="D22" s="5" t="s">
        <v>13</v>
      </c>
      <c r="E22" s="33">
        <v>0</v>
      </c>
      <c r="F22" s="33">
        <v>0</v>
      </c>
      <c r="G22" s="33">
        <v>0</v>
      </c>
      <c r="H22" s="33">
        <v>0</v>
      </c>
      <c r="I22" s="33">
        <v>0</v>
      </c>
      <c r="J22" s="33">
        <v>0</v>
      </c>
      <c r="K22" s="33">
        <v>0</v>
      </c>
      <c r="L22" s="33">
        <v>0</v>
      </c>
      <c r="M22" s="146"/>
    </row>
    <row r="23" spans="1:13" ht="15">
      <c r="A23" s="108"/>
      <c r="B23" s="106"/>
      <c r="C23" s="104"/>
      <c r="D23" s="5" t="s">
        <v>10</v>
      </c>
      <c r="E23" s="33">
        <v>150</v>
      </c>
      <c r="F23" s="33">
        <v>0</v>
      </c>
      <c r="G23" s="33">
        <v>150</v>
      </c>
      <c r="H23" s="33">
        <v>0</v>
      </c>
      <c r="I23" s="33">
        <v>0</v>
      </c>
      <c r="J23" s="33">
        <v>0</v>
      </c>
      <c r="K23" s="33">
        <v>0</v>
      </c>
      <c r="L23" s="33">
        <v>0</v>
      </c>
      <c r="M23" s="146"/>
    </row>
    <row r="24" spans="1:13" ht="15">
      <c r="A24" s="108"/>
      <c r="B24" s="106"/>
      <c r="C24" s="104"/>
      <c r="D24" s="18" t="s">
        <v>276</v>
      </c>
      <c r="E24" s="33">
        <v>1106.281</v>
      </c>
      <c r="F24" s="33">
        <v>0</v>
      </c>
      <c r="G24" s="33">
        <v>1106.281</v>
      </c>
      <c r="H24" s="33">
        <v>0</v>
      </c>
      <c r="I24" s="33">
        <v>0</v>
      </c>
      <c r="J24" s="33">
        <v>0</v>
      </c>
      <c r="K24" s="33">
        <v>0</v>
      </c>
      <c r="L24" s="33">
        <v>0</v>
      </c>
      <c r="M24" s="3"/>
    </row>
    <row r="25" spans="1:13" ht="15">
      <c r="A25" s="111"/>
      <c r="B25" s="110"/>
      <c r="C25" s="109"/>
      <c r="D25" s="18" t="s">
        <v>306</v>
      </c>
      <c r="E25" s="33">
        <v>0</v>
      </c>
      <c r="F25" s="33">
        <v>1608</v>
      </c>
      <c r="G25" s="33">
        <v>0</v>
      </c>
      <c r="H25" s="33">
        <v>1608</v>
      </c>
      <c r="I25" s="33">
        <v>0</v>
      </c>
      <c r="J25" s="33">
        <v>0</v>
      </c>
      <c r="K25" s="33">
        <v>0</v>
      </c>
      <c r="L25" s="33">
        <v>0</v>
      </c>
      <c r="M25" s="3"/>
    </row>
    <row r="26" spans="1:13" ht="15" customHeight="1">
      <c r="A26" s="107" t="s">
        <v>43</v>
      </c>
      <c r="B26" s="112" t="s">
        <v>42</v>
      </c>
      <c r="C26" s="103" t="s">
        <v>39</v>
      </c>
      <c r="D26" s="23" t="s">
        <v>17</v>
      </c>
      <c r="E26" s="33">
        <f>E27+E28+E29+E30</f>
        <v>19543.719</v>
      </c>
      <c r="F26" s="33">
        <f aca="true" t="shared" si="5" ref="F26:L26">F27+F28+F29+F30</f>
        <v>0</v>
      </c>
      <c r="G26" s="33">
        <f t="shared" si="5"/>
        <v>19543.719</v>
      </c>
      <c r="H26" s="33">
        <f t="shared" si="5"/>
        <v>0</v>
      </c>
      <c r="I26" s="33">
        <f t="shared" si="5"/>
        <v>0</v>
      </c>
      <c r="J26" s="33">
        <f t="shared" si="5"/>
        <v>0</v>
      </c>
      <c r="K26" s="33">
        <f t="shared" si="5"/>
        <v>0</v>
      </c>
      <c r="L26" s="33">
        <f t="shared" si="5"/>
        <v>0</v>
      </c>
      <c r="M26" s="146" t="s">
        <v>115</v>
      </c>
    </row>
    <row r="27" spans="1:13" ht="15" customHeight="1">
      <c r="A27" s="108"/>
      <c r="B27" s="113"/>
      <c r="C27" s="104"/>
      <c r="D27" s="5" t="s">
        <v>13</v>
      </c>
      <c r="E27" s="33">
        <v>0</v>
      </c>
      <c r="F27" s="33">
        <v>0</v>
      </c>
      <c r="G27" s="33">
        <v>0</v>
      </c>
      <c r="H27" s="33">
        <v>0</v>
      </c>
      <c r="I27" s="33">
        <v>0</v>
      </c>
      <c r="J27" s="33">
        <v>0</v>
      </c>
      <c r="K27" s="33">
        <v>0</v>
      </c>
      <c r="L27" s="33">
        <v>0</v>
      </c>
      <c r="M27" s="146"/>
    </row>
    <row r="28" spans="1:13" ht="15">
      <c r="A28" s="108"/>
      <c r="B28" s="113"/>
      <c r="C28" s="104"/>
      <c r="D28" s="5" t="s">
        <v>10</v>
      </c>
      <c r="E28" s="33">
        <v>1200</v>
      </c>
      <c r="F28" s="33">
        <v>0</v>
      </c>
      <c r="G28" s="33">
        <v>1200</v>
      </c>
      <c r="H28" s="33">
        <v>0</v>
      </c>
      <c r="I28" s="33">
        <v>0</v>
      </c>
      <c r="J28" s="33">
        <v>0</v>
      </c>
      <c r="K28" s="33">
        <v>0</v>
      </c>
      <c r="L28" s="33">
        <v>0</v>
      </c>
      <c r="M28" s="146"/>
    </row>
    <row r="29" spans="1:13" ht="23.25" customHeight="1">
      <c r="A29" s="108"/>
      <c r="B29" s="113"/>
      <c r="C29" s="104"/>
      <c r="D29" s="18" t="s">
        <v>276</v>
      </c>
      <c r="E29" s="33">
        <v>18343.719</v>
      </c>
      <c r="F29" s="33">
        <v>0</v>
      </c>
      <c r="G29" s="33">
        <v>18343.719</v>
      </c>
      <c r="H29" s="33">
        <v>0</v>
      </c>
      <c r="I29" s="33">
        <v>0</v>
      </c>
      <c r="J29" s="33">
        <v>0</v>
      </c>
      <c r="K29" s="33">
        <v>0</v>
      </c>
      <c r="L29" s="33">
        <v>0</v>
      </c>
      <c r="M29" s="3"/>
    </row>
    <row r="30" spans="1:13" ht="27" customHeight="1">
      <c r="A30" s="111"/>
      <c r="B30" s="114"/>
      <c r="C30" s="109"/>
      <c r="D30" s="18" t="s">
        <v>306</v>
      </c>
      <c r="E30" s="33">
        <v>0</v>
      </c>
      <c r="F30" s="33">
        <v>0</v>
      </c>
      <c r="G30" s="33">
        <v>0</v>
      </c>
      <c r="H30" s="33">
        <v>0</v>
      </c>
      <c r="I30" s="33">
        <v>0</v>
      </c>
      <c r="J30" s="33">
        <v>0</v>
      </c>
      <c r="K30" s="33">
        <v>0</v>
      </c>
      <c r="L30" s="33">
        <v>0</v>
      </c>
      <c r="M30" s="3"/>
    </row>
    <row r="31" spans="1:13" ht="15" customHeight="1">
      <c r="A31" s="107" t="s">
        <v>44</v>
      </c>
      <c r="B31" s="105" t="s">
        <v>67</v>
      </c>
      <c r="C31" s="103" t="s">
        <v>39</v>
      </c>
      <c r="D31" s="23" t="s">
        <v>17</v>
      </c>
      <c r="E31" s="33">
        <f>E32+E33+E34+E35</f>
        <v>10759.248</v>
      </c>
      <c r="F31" s="33">
        <f aca="true" t="shared" si="6" ref="F31:L31">F32+F33+F34+F35</f>
        <v>0</v>
      </c>
      <c r="G31" s="33">
        <f t="shared" si="6"/>
        <v>10759.248</v>
      </c>
      <c r="H31" s="33">
        <f t="shared" si="6"/>
        <v>0</v>
      </c>
      <c r="I31" s="33">
        <f t="shared" si="6"/>
        <v>0</v>
      </c>
      <c r="J31" s="33">
        <f t="shared" si="6"/>
        <v>0</v>
      </c>
      <c r="K31" s="33">
        <f t="shared" si="6"/>
        <v>0</v>
      </c>
      <c r="L31" s="33">
        <f t="shared" si="6"/>
        <v>0</v>
      </c>
      <c r="M31" s="146" t="s">
        <v>115</v>
      </c>
    </row>
    <row r="32" spans="1:13" ht="15" customHeight="1">
      <c r="A32" s="108"/>
      <c r="B32" s="106"/>
      <c r="C32" s="104"/>
      <c r="D32" s="18" t="s">
        <v>13</v>
      </c>
      <c r="E32" s="33">
        <v>0</v>
      </c>
      <c r="F32" s="33">
        <v>0</v>
      </c>
      <c r="G32" s="33">
        <v>0</v>
      </c>
      <c r="H32" s="33">
        <v>0</v>
      </c>
      <c r="I32" s="33">
        <v>0</v>
      </c>
      <c r="J32" s="33">
        <v>0</v>
      </c>
      <c r="K32" s="33">
        <v>0</v>
      </c>
      <c r="L32" s="33">
        <v>0</v>
      </c>
      <c r="M32" s="146"/>
    </row>
    <row r="33" spans="1:13" ht="15">
      <c r="A33" s="108"/>
      <c r="B33" s="106"/>
      <c r="C33" s="104"/>
      <c r="D33" s="5" t="s">
        <v>10</v>
      </c>
      <c r="E33" s="33">
        <v>0</v>
      </c>
      <c r="F33" s="33">
        <v>0</v>
      </c>
      <c r="G33" s="33">
        <v>0</v>
      </c>
      <c r="H33" s="33">
        <v>0</v>
      </c>
      <c r="I33" s="33">
        <v>0</v>
      </c>
      <c r="J33" s="33">
        <v>0</v>
      </c>
      <c r="K33" s="33">
        <v>0</v>
      </c>
      <c r="L33" s="33">
        <v>0</v>
      </c>
      <c r="M33" s="146"/>
    </row>
    <row r="34" spans="1:13" ht="15">
      <c r="A34" s="108"/>
      <c r="B34" s="106"/>
      <c r="C34" s="104"/>
      <c r="D34" s="18" t="s">
        <v>276</v>
      </c>
      <c r="E34" s="33">
        <v>10759.248</v>
      </c>
      <c r="F34" s="33">
        <v>0</v>
      </c>
      <c r="G34" s="33">
        <v>10759.248</v>
      </c>
      <c r="H34" s="33">
        <v>0</v>
      </c>
      <c r="I34" s="33">
        <v>0</v>
      </c>
      <c r="J34" s="33">
        <v>0</v>
      </c>
      <c r="K34" s="33">
        <v>0</v>
      </c>
      <c r="L34" s="33">
        <v>0</v>
      </c>
      <c r="M34" s="3"/>
    </row>
    <row r="35" spans="1:13" ht="15">
      <c r="A35" s="111"/>
      <c r="B35" s="110"/>
      <c r="C35" s="109"/>
      <c r="D35" s="18" t="s">
        <v>308</v>
      </c>
      <c r="E35" s="33">
        <v>0</v>
      </c>
      <c r="F35" s="33">
        <v>0</v>
      </c>
      <c r="G35" s="33">
        <v>0</v>
      </c>
      <c r="H35" s="33">
        <v>0</v>
      </c>
      <c r="I35" s="33">
        <v>0</v>
      </c>
      <c r="J35" s="33">
        <v>0</v>
      </c>
      <c r="K35" s="33">
        <v>0</v>
      </c>
      <c r="L35" s="33">
        <v>0</v>
      </c>
      <c r="M35" s="3"/>
    </row>
    <row r="36" spans="1:13" ht="15" customHeight="1">
      <c r="A36" s="107" t="s">
        <v>45</v>
      </c>
      <c r="B36" s="105" t="s">
        <v>68</v>
      </c>
      <c r="C36" s="103" t="s">
        <v>39</v>
      </c>
      <c r="D36" s="23" t="s">
        <v>17</v>
      </c>
      <c r="E36" s="33">
        <f>E37+E38+E39+E40</f>
        <v>7640.752</v>
      </c>
      <c r="F36" s="33">
        <f aca="true" t="shared" si="7" ref="F36:L36">F37+F38+F39+F40</f>
        <v>0</v>
      </c>
      <c r="G36" s="33">
        <f t="shared" si="7"/>
        <v>7640.752</v>
      </c>
      <c r="H36" s="33">
        <f t="shared" si="7"/>
        <v>0</v>
      </c>
      <c r="I36" s="33">
        <f t="shared" si="7"/>
        <v>0</v>
      </c>
      <c r="J36" s="33">
        <f t="shared" si="7"/>
        <v>0</v>
      </c>
      <c r="K36" s="33">
        <f t="shared" si="7"/>
        <v>0</v>
      </c>
      <c r="L36" s="33">
        <f t="shared" si="7"/>
        <v>0</v>
      </c>
      <c r="M36" s="146" t="s">
        <v>115</v>
      </c>
    </row>
    <row r="37" spans="1:13" ht="15" customHeight="1">
      <c r="A37" s="108"/>
      <c r="B37" s="106"/>
      <c r="C37" s="104"/>
      <c r="D37" s="5" t="s">
        <v>13</v>
      </c>
      <c r="E37" s="33">
        <v>0</v>
      </c>
      <c r="F37" s="33">
        <v>0</v>
      </c>
      <c r="G37" s="33">
        <v>0</v>
      </c>
      <c r="H37" s="33">
        <v>0</v>
      </c>
      <c r="I37" s="33">
        <v>0</v>
      </c>
      <c r="J37" s="33">
        <v>0</v>
      </c>
      <c r="K37" s="33">
        <v>0</v>
      </c>
      <c r="L37" s="33">
        <v>0</v>
      </c>
      <c r="M37" s="146"/>
    </row>
    <row r="38" spans="1:13" ht="15">
      <c r="A38" s="108"/>
      <c r="B38" s="106"/>
      <c r="C38" s="104"/>
      <c r="D38" s="5" t="s">
        <v>10</v>
      </c>
      <c r="E38" s="33">
        <v>50</v>
      </c>
      <c r="F38" s="33">
        <v>0</v>
      </c>
      <c r="G38" s="33">
        <v>50</v>
      </c>
      <c r="H38" s="33">
        <v>0</v>
      </c>
      <c r="I38" s="33">
        <v>0</v>
      </c>
      <c r="J38" s="33">
        <v>0</v>
      </c>
      <c r="K38" s="33">
        <v>0</v>
      </c>
      <c r="L38" s="33">
        <v>0</v>
      </c>
      <c r="M38" s="146"/>
    </row>
    <row r="39" spans="1:13" ht="15">
      <c r="A39" s="108"/>
      <c r="B39" s="106"/>
      <c r="C39" s="104"/>
      <c r="D39" s="18" t="s">
        <v>276</v>
      </c>
      <c r="E39" s="33">
        <v>7590.752</v>
      </c>
      <c r="F39" s="33">
        <v>0</v>
      </c>
      <c r="G39" s="33">
        <v>7590.752</v>
      </c>
      <c r="H39" s="33">
        <v>0</v>
      </c>
      <c r="I39" s="33">
        <v>0</v>
      </c>
      <c r="J39" s="33">
        <v>0</v>
      </c>
      <c r="K39" s="33">
        <v>0</v>
      </c>
      <c r="L39" s="33">
        <v>0</v>
      </c>
      <c r="M39" s="3"/>
    </row>
    <row r="40" spans="1:13" ht="15">
      <c r="A40" s="111"/>
      <c r="B40" s="110"/>
      <c r="C40" s="109"/>
      <c r="D40" s="18" t="s">
        <v>306</v>
      </c>
      <c r="E40" s="33">
        <v>0</v>
      </c>
      <c r="F40" s="33">
        <v>0</v>
      </c>
      <c r="G40" s="33">
        <v>0</v>
      </c>
      <c r="H40" s="33">
        <v>0</v>
      </c>
      <c r="I40" s="33">
        <v>0</v>
      </c>
      <c r="J40" s="33">
        <v>0</v>
      </c>
      <c r="K40" s="33">
        <v>0</v>
      </c>
      <c r="L40" s="33">
        <v>0</v>
      </c>
      <c r="M40" s="3"/>
    </row>
    <row r="41" spans="1:13" ht="15" customHeight="1">
      <c r="A41" s="107" t="s">
        <v>46</v>
      </c>
      <c r="B41" s="105" t="s">
        <v>69</v>
      </c>
      <c r="C41" s="21" t="s">
        <v>39</v>
      </c>
      <c r="D41" s="23" t="s">
        <v>17</v>
      </c>
      <c r="E41" s="33">
        <f>E42+E43+E44+E45</f>
        <v>1500</v>
      </c>
      <c r="F41" s="33">
        <f aca="true" t="shared" si="8" ref="F41:L41">F42+F43+F44+F45</f>
        <v>0</v>
      </c>
      <c r="G41" s="33">
        <f t="shared" si="8"/>
        <v>1500</v>
      </c>
      <c r="H41" s="33">
        <f t="shared" si="8"/>
        <v>0</v>
      </c>
      <c r="I41" s="33">
        <f t="shared" si="8"/>
        <v>0</v>
      </c>
      <c r="J41" s="33">
        <f t="shared" si="8"/>
        <v>0</v>
      </c>
      <c r="K41" s="33">
        <f t="shared" si="8"/>
        <v>0</v>
      </c>
      <c r="L41" s="33">
        <f t="shared" si="8"/>
        <v>0</v>
      </c>
      <c r="M41" s="146" t="s">
        <v>115</v>
      </c>
    </row>
    <row r="42" spans="1:13" ht="15" customHeight="1">
      <c r="A42" s="108"/>
      <c r="B42" s="106"/>
      <c r="C42" s="42"/>
      <c r="D42" s="5" t="s">
        <v>13</v>
      </c>
      <c r="E42" s="33">
        <v>0</v>
      </c>
      <c r="F42" s="33">
        <v>0</v>
      </c>
      <c r="G42" s="33">
        <v>0</v>
      </c>
      <c r="H42" s="33">
        <v>0</v>
      </c>
      <c r="I42" s="33">
        <v>0</v>
      </c>
      <c r="J42" s="33">
        <v>0</v>
      </c>
      <c r="K42" s="33">
        <v>0</v>
      </c>
      <c r="L42" s="33">
        <v>0</v>
      </c>
      <c r="M42" s="146"/>
    </row>
    <row r="43" spans="1:13" ht="15">
      <c r="A43" s="108"/>
      <c r="B43" s="106"/>
      <c r="C43" s="104"/>
      <c r="D43" s="5" t="s">
        <v>10</v>
      </c>
      <c r="E43" s="33">
        <v>0</v>
      </c>
      <c r="F43" s="33">
        <v>0</v>
      </c>
      <c r="G43" s="33">
        <v>0</v>
      </c>
      <c r="H43" s="33">
        <v>0</v>
      </c>
      <c r="I43" s="33">
        <v>0</v>
      </c>
      <c r="J43" s="33">
        <v>0</v>
      </c>
      <c r="K43" s="33">
        <v>0</v>
      </c>
      <c r="L43" s="33">
        <v>0</v>
      </c>
      <c r="M43" s="146"/>
    </row>
    <row r="44" spans="1:13" ht="15">
      <c r="A44" s="108"/>
      <c r="B44" s="106"/>
      <c r="C44" s="104"/>
      <c r="D44" s="18" t="s">
        <v>276</v>
      </c>
      <c r="E44" s="33">
        <v>1500</v>
      </c>
      <c r="F44" s="33">
        <v>0</v>
      </c>
      <c r="G44" s="33">
        <v>1500</v>
      </c>
      <c r="H44" s="33">
        <v>0</v>
      </c>
      <c r="I44" s="33">
        <v>0</v>
      </c>
      <c r="J44" s="33">
        <v>0</v>
      </c>
      <c r="K44" s="33">
        <v>0</v>
      </c>
      <c r="L44" s="33">
        <v>0</v>
      </c>
      <c r="M44" s="3"/>
    </row>
    <row r="45" spans="1:13" ht="15">
      <c r="A45" s="111"/>
      <c r="B45" s="106"/>
      <c r="C45" s="109"/>
      <c r="D45" s="18" t="s">
        <v>308</v>
      </c>
      <c r="E45" s="33">
        <v>0</v>
      </c>
      <c r="F45" s="33">
        <v>0</v>
      </c>
      <c r="G45" s="33">
        <v>0</v>
      </c>
      <c r="H45" s="33">
        <v>0</v>
      </c>
      <c r="I45" s="33">
        <v>0</v>
      </c>
      <c r="J45" s="33">
        <v>0</v>
      </c>
      <c r="K45" s="33">
        <v>0</v>
      </c>
      <c r="L45" s="33">
        <v>0</v>
      </c>
      <c r="M45" s="3"/>
    </row>
    <row r="46" spans="1:13" ht="15" customHeight="1">
      <c r="A46" s="107" t="s">
        <v>47</v>
      </c>
      <c r="B46" s="112" t="s">
        <v>70</v>
      </c>
      <c r="C46" s="103" t="s">
        <v>39</v>
      </c>
      <c r="D46" s="23" t="s">
        <v>17</v>
      </c>
      <c r="E46" s="33">
        <f>E47+E48+E49+E50</f>
        <v>15000</v>
      </c>
      <c r="F46" s="33">
        <f aca="true" t="shared" si="9" ref="F46:L46">F47+F48+F49+F50</f>
        <v>0</v>
      </c>
      <c r="G46" s="33">
        <f t="shared" si="9"/>
        <v>15000</v>
      </c>
      <c r="H46" s="33">
        <f t="shared" si="9"/>
        <v>0</v>
      </c>
      <c r="I46" s="33">
        <f t="shared" si="9"/>
        <v>0</v>
      </c>
      <c r="J46" s="33">
        <f t="shared" si="9"/>
        <v>0</v>
      </c>
      <c r="K46" s="33">
        <f t="shared" si="9"/>
        <v>0</v>
      </c>
      <c r="L46" s="33">
        <f t="shared" si="9"/>
        <v>0</v>
      </c>
      <c r="M46" s="146" t="s">
        <v>115</v>
      </c>
    </row>
    <row r="47" spans="1:13" ht="15" customHeight="1">
      <c r="A47" s="108"/>
      <c r="B47" s="113"/>
      <c r="C47" s="104"/>
      <c r="D47" s="5" t="s">
        <v>13</v>
      </c>
      <c r="E47" s="33">
        <v>0</v>
      </c>
      <c r="F47" s="33">
        <v>0</v>
      </c>
      <c r="G47" s="33">
        <v>0</v>
      </c>
      <c r="H47" s="33">
        <v>0</v>
      </c>
      <c r="I47" s="33">
        <v>0</v>
      </c>
      <c r="J47" s="33">
        <v>0</v>
      </c>
      <c r="K47" s="33">
        <v>0</v>
      </c>
      <c r="L47" s="33">
        <v>0</v>
      </c>
      <c r="M47" s="146"/>
    </row>
    <row r="48" spans="1:13" ht="18.75" customHeight="1">
      <c r="A48" s="108"/>
      <c r="B48" s="113"/>
      <c r="C48" s="104"/>
      <c r="D48" s="5" t="s">
        <v>10</v>
      </c>
      <c r="E48" s="33">
        <v>700</v>
      </c>
      <c r="F48" s="33">
        <v>0</v>
      </c>
      <c r="G48" s="33">
        <v>700</v>
      </c>
      <c r="H48" s="33">
        <v>0</v>
      </c>
      <c r="I48" s="33">
        <v>0</v>
      </c>
      <c r="J48" s="33">
        <v>0</v>
      </c>
      <c r="K48" s="33">
        <v>0</v>
      </c>
      <c r="L48" s="33">
        <v>0</v>
      </c>
      <c r="M48" s="146"/>
    </row>
    <row r="49" spans="1:13" ht="18.75" customHeight="1">
      <c r="A49" s="108"/>
      <c r="B49" s="113"/>
      <c r="C49" s="104"/>
      <c r="D49" s="18" t="s">
        <v>276</v>
      </c>
      <c r="E49" s="33">
        <v>14300</v>
      </c>
      <c r="F49" s="33">
        <v>0</v>
      </c>
      <c r="G49" s="33">
        <v>14300</v>
      </c>
      <c r="H49" s="33">
        <v>0</v>
      </c>
      <c r="I49" s="33">
        <v>0</v>
      </c>
      <c r="J49" s="33">
        <v>0</v>
      </c>
      <c r="K49" s="33">
        <v>0</v>
      </c>
      <c r="L49" s="33">
        <v>0</v>
      </c>
      <c r="M49" s="3"/>
    </row>
    <row r="50" spans="1:13" ht="18.75" customHeight="1">
      <c r="A50" s="111"/>
      <c r="B50" s="114"/>
      <c r="C50" s="109"/>
      <c r="D50" s="18" t="s">
        <v>308</v>
      </c>
      <c r="E50" s="33">
        <v>0</v>
      </c>
      <c r="F50" s="33">
        <v>0</v>
      </c>
      <c r="G50" s="33">
        <v>0</v>
      </c>
      <c r="H50" s="33">
        <v>0</v>
      </c>
      <c r="I50" s="33">
        <v>0</v>
      </c>
      <c r="J50" s="33">
        <v>0</v>
      </c>
      <c r="K50" s="33">
        <v>0</v>
      </c>
      <c r="L50" s="33">
        <v>0</v>
      </c>
      <c r="M50" s="3"/>
    </row>
    <row r="51" spans="1:13" ht="15" customHeight="1">
      <c r="A51" s="107" t="s">
        <v>48</v>
      </c>
      <c r="B51" s="105" t="s">
        <v>71</v>
      </c>
      <c r="C51" s="103" t="s">
        <v>39</v>
      </c>
      <c r="D51" s="23" t="s">
        <v>17</v>
      </c>
      <c r="E51" s="33">
        <f>E52+E53+E54+E55</f>
        <v>2366.51</v>
      </c>
      <c r="F51" s="33">
        <f aca="true" t="shared" si="10" ref="F51:L51">F52+F53+F54+F55</f>
        <v>0</v>
      </c>
      <c r="G51" s="33">
        <f t="shared" si="10"/>
        <v>2366.51</v>
      </c>
      <c r="H51" s="33">
        <f t="shared" si="10"/>
        <v>0</v>
      </c>
      <c r="I51" s="33">
        <f t="shared" si="10"/>
        <v>0</v>
      </c>
      <c r="J51" s="33">
        <f t="shared" si="10"/>
        <v>0</v>
      </c>
      <c r="K51" s="33">
        <f t="shared" si="10"/>
        <v>0</v>
      </c>
      <c r="L51" s="33">
        <f t="shared" si="10"/>
        <v>0</v>
      </c>
      <c r="M51" s="146" t="s">
        <v>115</v>
      </c>
    </row>
    <row r="52" spans="1:13" ht="15" customHeight="1">
      <c r="A52" s="108"/>
      <c r="B52" s="106"/>
      <c r="C52" s="104"/>
      <c r="D52" s="5" t="s">
        <v>13</v>
      </c>
      <c r="E52" s="33">
        <v>2366.51</v>
      </c>
      <c r="F52" s="33">
        <v>0</v>
      </c>
      <c r="G52" s="33">
        <v>2366.51</v>
      </c>
      <c r="H52" s="33">
        <v>0</v>
      </c>
      <c r="I52" s="33">
        <v>0</v>
      </c>
      <c r="J52" s="33">
        <v>0</v>
      </c>
      <c r="K52" s="33">
        <v>0</v>
      </c>
      <c r="L52" s="33">
        <v>0</v>
      </c>
      <c r="M52" s="146"/>
    </row>
    <row r="53" spans="1:13" ht="15">
      <c r="A53" s="108"/>
      <c r="B53" s="106"/>
      <c r="C53" s="104"/>
      <c r="D53" s="5" t="s">
        <v>10</v>
      </c>
      <c r="E53" s="33">
        <v>0</v>
      </c>
      <c r="F53" s="33">
        <v>0</v>
      </c>
      <c r="G53" s="33">
        <v>0</v>
      </c>
      <c r="H53" s="33">
        <v>0</v>
      </c>
      <c r="I53" s="33">
        <v>0</v>
      </c>
      <c r="J53" s="33">
        <v>0</v>
      </c>
      <c r="K53" s="33">
        <v>0</v>
      </c>
      <c r="L53" s="33">
        <v>0</v>
      </c>
      <c r="M53" s="146"/>
    </row>
    <row r="54" spans="1:13" ht="15">
      <c r="A54" s="128"/>
      <c r="B54" s="106"/>
      <c r="C54" s="104"/>
      <c r="D54" s="18" t="s">
        <v>276</v>
      </c>
      <c r="E54" s="33">
        <v>0</v>
      </c>
      <c r="F54" s="33">
        <v>0</v>
      </c>
      <c r="G54" s="33">
        <v>0</v>
      </c>
      <c r="H54" s="33">
        <v>0</v>
      </c>
      <c r="I54" s="33">
        <v>0</v>
      </c>
      <c r="J54" s="33">
        <v>0</v>
      </c>
      <c r="K54" s="33">
        <v>0</v>
      </c>
      <c r="L54" s="33">
        <v>0</v>
      </c>
      <c r="M54" s="3"/>
    </row>
    <row r="55" spans="1:13" ht="15">
      <c r="A55" s="124"/>
      <c r="B55" s="110"/>
      <c r="C55" s="109"/>
      <c r="D55" s="18" t="s">
        <v>306</v>
      </c>
      <c r="E55" s="33">
        <v>0</v>
      </c>
      <c r="F55" s="33">
        <v>0</v>
      </c>
      <c r="G55" s="33">
        <v>0</v>
      </c>
      <c r="H55" s="33">
        <v>0</v>
      </c>
      <c r="I55" s="33">
        <v>0</v>
      </c>
      <c r="J55" s="33">
        <v>0</v>
      </c>
      <c r="K55" s="33">
        <v>0</v>
      </c>
      <c r="L55" s="33">
        <v>0</v>
      </c>
      <c r="M55" s="3"/>
    </row>
    <row r="56" spans="1:13" ht="15" customHeight="1">
      <c r="A56" s="107" t="s">
        <v>49</v>
      </c>
      <c r="B56" s="112" t="s">
        <v>72</v>
      </c>
      <c r="C56" s="103" t="s">
        <v>39</v>
      </c>
      <c r="D56" s="23" t="s">
        <v>17</v>
      </c>
      <c r="E56" s="33">
        <f>E57+E58+E59+E60</f>
        <v>1884.425</v>
      </c>
      <c r="F56" s="33">
        <f aca="true" t="shared" si="11" ref="F56:L56">F57+F58+F59+F60</f>
        <v>0</v>
      </c>
      <c r="G56" s="33">
        <f t="shared" si="11"/>
        <v>0</v>
      </c>
      <c r="H56" s="33">
        <f t="shared" si="11"/>
        <v>0</v>
      </c>
      <c r="I56" s="33">
        <f t="shared" si="11"/>
        <v>0</v>
      </c>
      <c r="J56" s="33">
        <f t="shared" si="11"/>
        <v>0</v>
      </c>
      <c r="K56" s="33">
        <f t="shared" si="11"/>
        <v>0</v>
      </c>
      <c r="L56" s="33">
        <f t="shared" si="11"/>
        <v>0</v>
      </c>
      <c r="M56" s="146" t="s">
        <v>115</v>
      </c>
    </row>
    <row r="57" spans="1:13" ht="15" customHeight="1">
      <c r="A57" s="108"/>
      <c r="B57" s="113"/>
      <c r="C57" s="104"/>
      <c r="D57" s="5" t="s">
        <v>13</v>
      </c>
      <c r="E57" s="33">
        <v>0</v>
      </c>
      <c r="F57" s="33">
        <v>0</v>
      </c>
      <c r="G57" s="33">
        <v>0</v>
      </c>
      <c r="H57" s="33">
        <v>0</v>
      </c>
      <c r="I57" s="33">
        <v>0</v>
      </c>
      <c r="J57" s="33">
        <v>0</v>
      </c>
      <c r="K57" s="33">
        <v>0</v>
      </c>
      <c r="L57" s="33">
        <v>0</v>
      </c>
      <c r="M57" s="146"/>
    </row>
    <row r="58" spans="1:13" ht="15">
      <c r="A58" s="108"/>
      <c r="B58" s="113"/>
      <c r="C58" s="104"/>
      <c r="D58" s="5" t="s">
        <v>10</v>
      </c>
      <c r="E58" s="33">
        <v>1884.425</v>
      </c>
      <c r="F58" s="33">
        <v>0</v>
      </c>
      <c r="G58" s="33">
        <v>0</v>
      </c>
      <c r="H58" s="33">
        <v>0</v>
      </c>
      <c r="I58" s="33">
        <v>0</v>
      </c>
      <c r="J58" s="33">
        <v>0</v>
      </c>
      <c r="K58" s="33">
        <v>0</v>
      </c>
      <c r="L58" s="33">
        <v>0</v>
      </c>
      <c r="M58" s="146"/>
    </row>
    <row r="59" spans="1:13" ht="15">
      <c r="A59" s="108"/>
      <c r="B59" s="113"/>
      <c r="C59" s="104"/>
      <c r="D59" s="18" t="s">
        <v>276</v>
      </c>
      <c r="E59" s="33">
        <v>0</v>
      </c>
      <c r="F59" s="33">
        <v>0</v>
      </c>
      <c r="G59" s="33">
        <v>0</v>
      </c>
      <c r="H59" s="33">
        <v>0</v>
      </c>
      <c r="I59" s="33">
        <v>0</v>
      </c>
      <c r="J59" s="33">
        <v>0</v>
      </c>
      <c r="K59" s="33">
        <v>0</v>
      </c>
      <c r="L59" s="33">
        <v>0</v>
      </c>
      <c r="M59" s="3"/>
    </row>
    <row r="60" spans="1:13" ht="15">
      <c r="A60" s="111"/>
      <c r="B60" s="114"/>
      <c r="C60" s="109"/>
      <c r="D60" s="18" t="s">
        <v>306</v>
      </c>
      <c r="E60" s="33">
        <v>0</v>
      </c>
      <c r="F60" s="33">
        <v>0</v>
      </c>
      <c r="G60" s="33">
        <v>0</v>
      </c>
      <c r="H60" s="33">
        <v>0</v>
      </c>
      <c r="I60" s="33">
        <v>0</v>
      </c>
      <c r="J60" s="33">
        <v>0</v>
      </c>
      <c r="K60" s="33">
        <v>0</v>
      </c>
      <c r="L60" s="33">
        <v>0</v>
      </c>
      <c r="M60" s="3"/>
    </row>
    <row r="61" spans="1:13" ht="15" customHeight="1">
      <c r="A61" s="107" t="s">
        <v>50</v>
      </c>
      <c r="B61" s="105" t="s">
        <v>73</v>
      </c>
      <c r="C61" s="103" t="s">
        <v>39</v>
      </c>
      <c r="D61" s="23" t="s">
        <v>17</v>
      </c>
      <c r="E61" s="33">
        <f>E62+E63+E64+E65</f>
        <v>26968</v>
      </c>
      <c r="F61" s="33">
        <f aca="true" t="shared" si="12" ref="F61:L61">F62+F63+F64+F65</f>
        <v>0</v>
      </c>
      <c r="G61" s="33">
        <f t="shared" si="12"/>
        <v>12300</v>
      </c>
      <c r="H61" s="33">
        <f t="shared" si="12"/>
        <v>0</v>
      </c>
      <c r="I61" s="33">
        <f t="shared" si="12"/>
        <v>0</v>
      </c>
      <c r="J61" s="33">
        <f t="shared" si="12"/>
        <v>0</v>
      </c>
      <c r="K61" s="33">
        <f t="shared" si="12"/>
        <v>0</v>
      </c>
      <c r="L61" s="33">
        <f t="shared" si="12"/>
        <v>0</v>
      </c>
      <c r="M61" s="146" t="s">
        <v>115</v>
      </c>
    </row>
    <row r="62" spans="1:13" ht="15" customHeight="1">
      <c r="A62" s="108"/>
      <c r="B62" s="106"/>
      <c r="C62" s="104"/>
      <c r="D62" s="5" t="s">
        <v>13</v>
      </c>
      <c r="E62" s="33">
        <v>0</v>
      </c>
      <c r="F62" s="33">
        <v>0</v>
      </c>
      <c r="G62" s="33">
        <v>0</v>
      </c>
      <c r="H62" s="33">
        <v>0</v>
      </c>
      <c r="I62" s="33">
        <v>0</v>
      </c>
      <c r="J62" s="33">
        <v>0</v>
      </c>
      <c r="K62" s="33">
        <v>0</v>
      </c>
      <c r="L62" s="33">
        <v>0</v>
      </c>
      <c r="M62" s="146"/>
    </row>
    <row r="63" spans="1:13" ht="15">
      <c r="A63" s="108"/>
      <c r="B63" s="106"/>
      <c r="C63" s="104"/>
      <c r="D63" s="5" t="s">
        <v>10</v>
      </c>
      <c r="E63" s="33">
        <v>14668</v>
      </c>
      <c r="F63" s="33">
        <v>0</v>
      </c>
      <c r="G63" s="33">
        <v>0</v>
      </c>
      <c r="H63" s="33">
        <v>0</v>
      </c>
      <c r="I63" s="33">
        <v>0</v>
      </c>
      <c r="J63" s="33">
        <v>0</v>
      </c>
      <c r="K63" s="33">
        <v>0</v>
      </c>
      <c r="L63" s="33">
        <v>0</v>
      </c>
      <c r="M63" s="146"/>
    </row>
    <row r="64" spans="1:13" ht="15">
      <c r="A64" s="128"/>
      <c r="B64" s="106"/>
      <c r="C64" s="104"/>
      <c r="D64" s="18" t="s">
        <v>276</v>
      </c>
      <c r="E64" s="33">
        <v>0</v>
      </c>
      <c r="F64" s="33">
        <v>0</v>
      </c>
      <c r="G64" s="33">
        <v>0</v>
      </c>
      <c r="H64" s="33">
        <v>0</v>
      </c>
      <c r="I64" s="33">
        <v>0</v>
      </c>
      <c r="J64" s="33">
        <v>0</v>
      </c>
      <c r="K64" s="33">
        <v>0</v>
      </c>
      <c r="L64" s="33">
        <v>0</v>
      </c>
      <c r="M64" s="3"/>
    </row>
    <row r="65" spans="1:13" ht="15">
      <c r="A65" s="124"/>
      <c r="B65" s="110"/>
      <c r="C65" s="109"/>
      <c r="D65" s="18" t="s">
        <v>308</v>
      </c>
      <c r="E65" s="33">
        <v>12300</v>
      </c>
      <c r="F65" s="33">
        <v>0</v>
      </c>
      <c r="G65" s="33">
        <v>12300</v>
      </c>
      <c r="H65" s="33">
        <v>0</v>
      </c>
      <c r="I65" s="33">
        <v>0</v>
      </c>
      <c r="J65" s="33">
        <v>0</v>
      </c>
      <c r="K65" s="33">
        <v>0</v>
      </c>
      <c r="L65" s="33">
        <v>0</v>
      </c>
      <c r="M65" s="3"/>
    </row>
    <row r="66" spans="1:13" ht="15" customHeight="1">
      <c r="A66" s="107" t="s">
        <v>51</v>
      </c>
      <c r="B66" s="112" t="s">
        <v>74</v>
      </c>
      <c r="C66" s="103" t="s">
        <v>39</v>
      </c>
      <c r="D66" s="23" t="s">
        <v>17</v>
      </c>
      <c r="E66" s="33">
        <f>E67+E68+E69+E70</f>
        <v>25220</v>
      </c>
      <c r="F66" s="33">
        <f aca="true" t="shared" si="13" ref="F66:L66">F67+F68+F69+F70</f>
        <v>0</v>
      </c>
      <c r="G66" s="33">
        <f t="shared" si="13"/>
        <v>25220</v>
      </c>
      <c r="H66" s="33">
        <f t="shared" si="13"/>
        <v>0</v>
      </c>
      <c r="I66" s="33">
        <f t="shared" si="13"/>
        <v>0</v>
      </c>
      <c r="J66" s="33">
        <f t="shared" si="13"/>
        <v>0</v>
      </c>
      <c r="K66" s="33">
        <f t="shared" si="13"/>
        <v>0</v>
      </c>
      <c r="L66" s="33">
        <f t="shared" si="13"/>
        <v>0</v>
      </c>
      <c r="M66" s="146" t="s">
        <v>115</v>
      </c>
    </row>
    <row r="67" spans="1:13" ht="15" customHeight="1">
      <c r="A67" s="108"/>
      <c r="B67" s="113"/>
      <c r="C67" s="104"/>
      <c r="D67" s="5" t="s">
        <v>13</v>
      </c>
      <c r="E67" s="33">
        <v>0</v>
      </c>
      <c r="F67" s="33">
        <v>0</v>
      </c>
      <c r="G67" s="33">
        <v>0</v>
      </c>
      <c r="H67" s="33">
        <v>0</v>
      </c>
      <c r="I67" s="33">
        <v>0</v>
      </c>
      <c r="J67" s="33">
        <v>0</v>
      </c>
      <c r="K67" s="33">
        <v>0</v>
      </c>
      <c r="L67" s="33">
        <v>0</v>
      </c>
      <c r="M67" s="146"/>
    </row>
    <row r="68" spans="1:13" ht="15">
      <c r="A68" s="108"/>
      <c r="B68" s="113"/>
      <c r="C68" s="104"/>
      <c r="D68" s="5" t="s">
        <v>10</v>
      </c>
      <c r="E68" s="33">
        <v>200</v>
      </c>
      <c r="F68" s="33">
        <v>0</v>
      </c>
      <c r="G68" s="33">
        <v>200</v>
      </c>
      <c r="H68" s="33">
        <v>0</v>
      </c>
      <c r="I68" s="33">
        <v>0</v>
      </c>
      <c r="J68" s="33">
        <v>0</v>
      </c>
      <c r="K68" s="33">
        <v>0</v>
      </c>
      <c r="L68" s="33">
        <v>0</v>
      </c>
      <c r="M68" s="146"/>
    </row>
    <row r="69" spans="1:13" ht="15">
      <c r="A69" s="128"/>
      <c r="B69" s="113"/>
      <c r="C69" s="104"/>
      <c r="D69" s="18" t="s">
        <v>276</v>
      </c>
      <c r="E69" s="33">
        <v>13020</v>
      </c>
      <c r="F69" s="33">
        <v>0</v>
      </c>
      <c r="G69" s="33">
        <v>13020</v>
      </c>
      <c r="H69" s="33">
        <v>0</v>
      </c>
      <c r="I69" s="33">
        <v>0</v>
      </c>
      <c r="J69" s="33">
        <v>0</v>
      </c>
      <c r="K69" s="33">
        <v>0</v>
      </c>
      <c r="L69" s="33">
        <v>0</v>
      </c>
      <c r="M69" s="3"/>
    </row>
    <row r="70" spans="1:13" ht="15">
      <c r="A70" s="124"/>
      <c r="B70" s="114"/>
      <c r="C70" s="109"/>
      <c r="D70" s="18" t="s">
        <v>308</v>
      </c>
      <c r="E70" s="33">
        <v>12000</v>
      </c>
      <c r="F70" s="33">
        <v>0</v>
      </c>
      <c r="G70" s="33">
        <v>12000</v>
      </c>
      <c r="H70" s="33">
        <v>0</v>
      </c>
      <c r="I70" s="33">
        <v>0</v>
      </c>
      <c r="J70" s="33">
        <v>0</v>
      </c>
      <c r="K70" s="33">
        <v>0</v>
      </c>
      <c r="L70" s="33">
        <v>0</v>
      </c>
      <c r="M70" s="3"/>
    </row>
    <row r="71" spans="1:13" ht="15" customHeight="1">
      <c r="A71" s="107" t="s">
        <v>52</v>
      </c>
      <c r="B71" s="105" t="s">
        <v>75</v>
      </c>
      <c r="C71" s="103" t="s">
        <v>39</v>
      </c>
      <c r="D71" s="23" t="s">
        <v>17</v>
      </c>
      <c r="E71" s="33">
        <f>E72+E73+E74+E75</f>
        <v>2473.296</v>
      </c>
      <c r="F71" s="33">
        <f aca="true" t="shared" si="14" ref="F71:L71">F72+F73+F74+F75</f>
        <v>0</v>
      </c>
      <c r="G71" s="33">
        <f t="shared" si="14"/>
        <v>2473.296</v>
      </c>
      <c r="H71" s="33">
        <f t="shared" si="14"/>
        <v>0</v>
      </c>
      <c r="I71" s="33">
        <f t="shared" si="14"/>
        <v>0</v>
      </c>
      <c r="J71" s="33">
        <f t="shared" si="14"/>
        <v>0</v>
      </c>
      <c r="K71" s="33">
        <f t="shared" si="14"/>
        <v>0</v>
      </c>
      <c r="L71" s="33">
        <f t="shared" si="14"/>
        <v>0</v>
      </c>
      <c r="M71" s="146" t="s">
        <v>115</v>
      </c>
    </row>
    <row r="72" spans="1:13" ht="15" customHeight="1">
      <c r="A72" s="108"/>
      <c r="B72" s="106"/>
      <c r="C72" s="104"/>
      <c r="D72" s="5" t="s">
        <v>13</v>
      </c>
      <c r="E72" s="33">
        <v>0</v>
      </c>
      <c r="F72" s="33">
        <v>0</v>
      </c>
      <c r="G72" s="33">
        <v>0</v>
      </c>
      <c r="H72" s="33">
        <v>0</v>
      </c>
      <c r="I72" s="33">
        <v>0</v>
      </c>
      <c r="J72" s="33">
        <v>0</v>
      </c>
      <c r="K72" s="33">
        <v>0</v>
      </c>
      <c r="L72" s="33">
        <v>0</v>
      </c>
      <c r="M72" s="146"/>
    </row>
    <row r="73" spans="1:13" ht="15">
      <c r="A73" s="108"/>
      <c r="B73" s="106"/>
      <c r="C73" s="104"/>
      <c r="D73" s="5" t="s">
        <v>10</v>
      </c>
      <c r="E73" s="33">
        <v>100</v>
      </c>
      <c r="F73" s="33">
        <v>0</v>
      </c>
      <c r="G73" s="33">
        <v>100</v>
      </c>
      <c r="H73" s="33">
        <v>0</v>
      </c>
      <c r="I73" s="33">
        <v>0</v>
      </c>
      <c r="J73" s="33">
        <v>0</v>
      </c>
      <c r="K73" s="33">
        <v>0</v>
      </c>
      <c r="L73" s="33">
        <v>0</v>
      </c>
      <c r="M73" s="146"/>
    </row>
    <row r="74" spans="1:13" ht="15">
      <c r="A74" s="108"/>
      <c r="B74" s="106"/>
      <c r="C74" s="104"/>
      <c r="D74" s="18" t="s">
        <v>276</v>
      </c>
      <c r="E74" s="33">
        <v>2373.296</v>
      </c>
      <c r="F74" s="33">
        <v>0</v>
      </c>
      <c r="G74" s="33">
        <v>2373.296</v>
      </c>
      <c r="H74" s="33">
        <v>0</v>
      </c>
      <c r="I74" s="33">
        <v>0</v>
      </c>
      <c r="J74" s="33">
        <v>0</v>
      </c>
      <c r="K74" s="33">
        <v>0</v>
      </c>
      <c r="L74" s="33">
        <v>0</v>
      </c>
      <c r="M74" s="3"/>
    </row>
    <row r="75" spans="1:13" ht="15">
      <c r="A75" s="111"/>
      <c r="B75" s="106"/>
      <c r="C75" s="109"/>
      <c r="D75" s="18" t="s">
        <v>308</v>
      </c>
      <c r="E75" s="33">
        <v>0</v>
      </c>
      <c r="F75" s="33">
        <v>0</v>
      </c>
      <c r="G75" s="33">
        <v>0</v>
      </c>
      <c r="H75" s="33">
        <v>0</v>
      </c>
      <c r="I75" s="33">
        <v>0</v>
      </c>
      <c r="J75" s="33">
        <v>0</v>
      </c>
      <c r="K75" s="33">
        <v>0</v>
      </c>
      <c r="L75" s="33">
        <v>0</v>
      </c>
      <c r="M75" s="3"/>
    </row>
    <row r="76" spans="1:13" ht="15" customHeight="1">
      <c r="A76" s="107" t="s">
        <v>53</v>
      </c>
      <c r="B76" s="113" t="s">
        <v>76</v>
      </c>
      <c r="C76" s="103" t="s">
        <v>39</v>
      </c>
      <c r="D76" s="23" t="s">
        <v>17</v>
      </c>
      <c r="E76" s="33">
        <f>E77+E78+E79+E80</f>
        <v>10026.704</v>
      </c>
      <c r="F76" s="33">
        <f aca="true" t="shared" si="15" ref="F76:L76">F77+F78+F79+F80</f>
        <v>0</v>
      </c>
      <c r="G76" s="33">
        <f t="shared" si="15"/>
        <v>10026.704</v>
      </c>
      <c r="H76" s="33">
        <f t="shared" si="15"/>
        <v>0</v>
      </c>
      <c r="I76" s="33">
        <f t="shared" si="15"/>
        <v>0</v>
      </c>
      <c r="J76" s="33">
        <f t="shared" si="15"/>
        <v>0</v>
      </c>
      <c r="K76" s="33">
        <f t="shared" si="15"/>
        <v>0</v>
      </c>
      <c r="L76" s="33">
        <f t="shared" si="15"/>
        <v>0</v>
      </c>
      <c r="M76" s="146" t="s">
        <v>115</v>
      </c>
    </row>
    <row r="77" spans="1:13" ht="15" customHeight="1">
      <c r="A77" s="108"/>
      <c r="B77" s="113"/>
      <c r="C77" s="104"/>
      <c r="D77" s="5" t="s">
        <v>13</v>
      </c>
      <c r="E77" s="33">
        <v>0</v>
      </c>
      <c r="F77" s="33">
        <v>0</v>
      </c>
      <c r="G77" s="33">
        <v>0</v>
      </c>
      <c r="H77" s="33">
        <v>0</v>
      </c>
      <c r="I77" s="33">
        <v>0</v>
      </c>
      <c r="J77" s="33">
        <v>0</v>
      </c>
      <c r="K77" s="33">
        <v>0</v>
      </c>
      <c r="L77" s="33">
        <v>0</v>
      </c>
      <c r="M77" s="146"/>
    </row>
    <row r="78" spans="1:13" ht="15">
      <c r="A78" s="108"/>
      <c r="B78" s="113"/>
      <c r="C78" s="104"/>
      <c r="D78" s="5" t="s">
        <v>10</v>
      </c>
      <c r="E78" s="33">
        <v>150</v>
      </c>
      <c r="F78" s="33">
        <v>0</v>
      </c>
      <c r="G78" s="33">
        <v>150</v>
      </c>
      <c r="H78" s="33">
        <v>0</v>
      </c>
      <c r="I78" s="33">
        <v>0</v>
      </c>
      <c r="J78" s="33">
        <v>0</v>
      </c>
      <c r="K78" s="33">
        <v>0</v>
      </c>
      <c r="L78" s="33">
        <v>0</v>
      </c>
      <c r="M78" s="146"/>
    </row>
    <row r="79" spans="1:13" ht="15">
      <c r="A79" s="108"/>
      <c r="B79" s="113"/>
      <c r="C79" s="104"/>
      <c r="D79" s="18" t="s">
        <v>276</v>
      </c>
      <c r="E79" s="33">
        <v>9876.704</v>
      </c>
      <c r="F79" s="33">
        <v>0</v>
      </c>
      <c r="G79" s="33">
        <v>9876.704</v>
      </c>
      <c r="H79" s="33">
        <v>0</v>
      </c>
      <c r="I79" s="33">
        <v>0</v>
      </c>
      <c r="J79" s="33">
        <v>0</v>
      </c>
      <c r="K79" s="33">
        <v>0</v>
      </c>
      <c r="L79" s="33">
        <v>0</v>
      </c>
      <c r="M79" s="3"/>
    </row>
    <row r="80" spans="1:13" ht="15">
      <c r="A80" s="111"/>
      <c r="B80" s="113"/>
      <c r="C80" s="109"/>
      <c r="D80" s="18" t="s">
        <v>308</v>
      </c>
      <c r="E80" s="33">
        <v>0</v>
      </c>
      <c r="F80" s="33">
        <v>0</v>
      </c>
      <c r="G80" s="33">
        <v>0</v>
      </c>
      <c r="H80" s="33">
        <v>0</v>
      </c>
      <c r="I80" s="33">
        <v>0</v>
      </c>
      <c r="J80" s="33">
        <v>0</v>
      </c>
      <c r="K80" s="33">
        <v>0</v>
      </c>
      <c r="L80" s="33">
        <v>0</v>
      </c>
      <c r="M80" s="3"/>
    </row>
    <row r="81" spans="1:13" ht="15" customHeight="1">
      <c r="A81" s="107" t="s">
        <v>54</v>
      </c>
      <c r="B81" s="112" t="s">
        <v>77</v>
      </c>
      <c r="C81" s="103" t="s">
        <v>39</v>
      </c>
      <c r="D81" s="23" t="s">
        <v>17</v>
      </c>
      <c r="E81" s="33">
        <f>E82+E83+E84+E85</f>
        <v>3000</v>
      </c>
      <c r="F81" s="33">
        <f aca="true" t="shared" si="16" ref="F81:L81">F82+F83+F84+F85</f>
        <v>1462</v>
      </c>
      <c r="G81" s="33">
        <f t="shared" si="16"/>
        <v>3000</v>
      </c>
      <c r="H81" s="33">
        <f t="shared" si="16"/>
        <v>1462</v>
      </c>
      <c r="I81" s="33">
        <f t="shared" si="16"/>
        <v>0</v>
      </c>
      <c r="J81" s="33">
        <f t="shared" si="16"/>
        <v>0</v>
      </c>
      <c r="K81" s="33">
        <f t="shared" si="16"/>
        <v>0</v>
      </c>
      <c r="L81" s="33">
        <f t="shared" si="16"/>
        <v>0</v>
      </c>
      <c r="M81" s="146" t="s">
        <v>115</v>
      </c>
    </row>
    <row r="82" spans="1:13" ht="15" customHeight="1">
      <c r="A82" s="108"/>
      <c r="B82" s="113"/>
      <c r="C82" s="104"/>
      <c r="D82" s="5" t="s">
        <v>13</v>
      </c>
      <c r="E82" s="33">
        <v>0</v>
      </c>
      <c r="F82" s="33">
        <v>0</v>
      </c>
      <c r="G82" s="33">
        <v>0</v>
      </c>
      <c r="H82" s="33">
        <v>0</v>
      </c>
      <c r="I82" s="33">
        <v>0</v>
      </c>
      <c r="J82" s="33">
        <v>0</v>
      </c>
      <c r="K82" s="33">
        <v>0</v>
      </c>
      <c r="L82" s="33">
        <v>0</v>
      </c>
      <c r="M82" s="146"/>
    </row>
    <row r="83" spans="1:13" ht="15">
      <c r="A83" s="108"/>
      <c r="B83" s="113"/>
      <c r="C83" s="104"/>
      <c r="D83" s="5" t="s">
        <v>10</v>
      </c>
      <c r="E83" s="33">
        <v>150</v>
      </c>
      <c r="F83" s="33">
        <v>0</v>
      </c>
      <c r="G83" s="33">
        <v>150</v>
      </c>
      <c r="H83" s="33">
        <v>0</v>
      </c>
      <c r="I83" s="33">
        <v>0</v>
      </c>
      <c r="J83" s="33">
        <v>0</v>
      </c>
      <c r="K83" s="33">
        <v>0</v>
      </c>
      <c r="L83" s="33">
        <v>0</v>
      </c>
      <c r="M83" s="146"/>
    </row>
    <row r="84" spans="1:13" ht="15">
      <c r="A84" s="108"/>
      <c r="B84" s="113"/>
      <c r="C84" s="104"/>
      <c r="D84" s="18" t="s">
        <v>276</v>
      </c>
      <c r="E84" s="33">
        <v>1350</v>
      </c>
      <c r="F84" s="33">
        <v>0</v>
      </c>
      <c r="G84" s="33">
        <v>1350</v>
      </c>
      <c r="H84" s="33">
        <v>0</v>
      </c>
      <c r="I84" s="33">
        <v>0</v>
      </c>
      <c r="J84" s="33">
        <v>0</v>
      </c>
      <c r="K84" s="33">
        <v>0</v>
      </c>
      <c r="L84" s="33">
        <v>0</v>
      </c>
      <c r="M84" s="3"/>
    </row>
    <row r="85" spans="1:13" ht="15">
      <c r="A85" s="111"/>
      <c r="B85" s="113"/>
      <c r="C85" s="109"/>
      <c r="D85" s="18" t="s">
        <v>308</v>
      </c>
      <c r="E85" s="33">
        <v>1500</v>
      </c>
      <c r="F85" s="33">
        <v>1462</v>
      </c>
      <c r="G85" s="33">
        <v>1500</v>
      </c>
      <c r="H85" s="33">
        <v>1462</v>
      </c>
      <c r="I85" s="33">
        <v>0</v>
      </c>
      <c r="J85" s="33">
        <v>0</v>
      </c>
      <c r="K85" s="33">
        <v>0</v>
      </c>
      <c r="L85" s="33">
        <v>0</v>
      </c>
      <c r="M85" s="3"/>
    </row>
    <row r="86" spans="1:13" ht="15" customHeight="1">
      <c r="A86" s="107" t="s">
        <v>55</v>
      </c>
      <c r="B86" s="112" t="s">
        <v>78</v>
      </c>
      <c r="C86" s="103" t="s">
        <v>39</v>
      </c>
      <c r="D86" s="23" t="s">
        <v>17</v>
      </c>
      <c r="E86" s="33">
        <f>E87+E88+E89+E90</f>
        <v>20450</v>
      </c>
      <c r="F86" s="33">
        <f aca="true" t="shared" si="17" ref="F86:L86">F87+F88+F89+F90</f>
        <v>14.3</v>
      </c>
      <c r="G86" s="33">
        <f t="shared" si="17"/>
        <v>20450</v>
      </c>
      <c r="H86" s="33">
        <f t="shared" si="17"/>
        <v>14.3</v>
      </c>
      <c r="I86" s="33">
        <f t="shared" si="17"/>
        <v>0</v>
      </c>
      <c r="J86" s="33">
        <f t="shared" si="17"/>
        <v>0</v>
      </c>
      <c r="K86" s="33">
        <f t="shared" si="17"/>
        <v>0</v>
      </c>
      <c r="L86" s="33">
        <f t="shared" si="17"/>
        <v>0</v>
      </c>
      <c r="M86" s="146" t="s">
        <v>115</v>
      </c>
    </row>
    <row r="87" spans="1:13" ht="15" customHeight="1">
      <c r="A87" s="108"/>
      <c r="B87" s="113"/>
      <c r="C87" s="104"/>
      <c r="D87" s="5" t="s">
        <v>13</v>
      </c>
      <c r="E87" s="33">
        <v>0</v>
      </c>
      <c r="F87" s="33">
        <v>0</v>
      </c>
      <c r="G87" s="33">
        <v>0</v>
      </c>
      <c r="H87" s="33">
        <v>0</v>
      </c>
      <c r="I87" s="33">
        <v>0</v>
      </c>
      <c r="J87" s="33">
        <v>0</v>
      </c>
      <c r="K87" s="33">
        <v>0</v>
      </c>
      <c r="L87" s="33">
        <v>0</v>
      </c>
      <c r="M87" s="146"/>
    </row>
    <row r="88" spans="1:13" ht="15">
      <c r="A88" s="108"/>
      <c r="B88" s="113"/>
      <c r="C88" s="104"/>
      <c r="D88" s="5" t="s">
        <v>10</v>
      </c>
      <c r="E88" s="33">
        <v>900</v>
      </c>
      <c r="F88" s="33">
        <v>0</v>
      </c>
      <c r="G88" s="33">
        <v>900</v>
      </c>
      <c r="H88" s="33">
        <v>0</v>
      </c>
      <c r="I88" s="33">
        <v>0</v>
      </c>
      <c r="J88" s="33">
        <v>0</v>
      </c>
      <c r="K88" s="33">
        <v>0</v>
      </c>
      <c r="L88" s="33">
        <v>0</v>
      </c>
      <c r="M88" s="146"/>
    </row>
    <row r="89" spans="1:13" ht="15">
      <c r="A89" s="108"/>
      <c r="B89" s="113"/>
      <c r="C89" s="104"/>
      <c r="D89" s="18" t="s">
        <v>276</v>
      </c>
      <c r="E89" s="33">
        <v>19550</v>
      </c>
      <c r="F89" s="33">
        <v>0</v>
      </c>
      <c r="G89" s="33">
        <v>19550</v>
      </c>
      <c r="H89" s="33">
        <v>0</v>
      </c>
      <c r="I89" s="33">
        <v>0</v>
      </c>
      <c r="J89" s="33">
        <v>0</v>
      </c>
      <c r="K89" s="33">
        <v>0</v>
      </c>
      <c r="L89" s="33">
        <v>0</v>
      </c>
      <c r="M89" s="3"/>
    </row>
    <row r="90" spans="1:13" ht="15">
      <c r="A90" s="111"/>
      <c r="B90" s="114"/>
      <c r="C90" s="109"/>
      <c r="D90" s="18" t="s">
        <v>308</v>
      </c>
      <c r="E90" s="33">
        <v>0</v>
      </c>
      <c r="F90" s="33">
        <v>14.3</v>
      </c>
      <c r="G90" s="33">
        <v>0</v>
      </c>
      <c r="H90" s="33">
        <v>14.3</v>
      </c>
      <c r="I90" s="33">
        <v>0</v>
      </c>
      <c r="J90" s="33">
        <v>0</v>
      </c>
      <c r="K90" s="33">
        <v>0</v>
      </c>
      <c r="L90" s="33">
        <v>0</v>
      </c>
      <c r="M90" s="3"/>
    </row>
    <row r="91" spans="1:13" ht="15" customHeight="1">
      <c r="A91" s="107" t="s">
        <v>56</v>
      </c>
      <c r="B91" s="112" t="s">
        <v>79</v>
      </c>
      <c r="C91" s="103" t="s">
        <v>39</v>
      </c>
      <c r="D91" s="23" t="s">
        <v>17</v>
      </c>
      <c r="E91" s="33">
        <f>E92+E93+E94+E95</f>
        <v>18200</v>
      </c>
      <c r="F91" s="33">
        <f aca="true" t="shared" si="18" ref="F91:L91">F92+F93+F94+F95</f>
        <v>0</v>
      </c>
      <c r="G91" s="33">
        <f t="shared" si="18"/>
        <v>18200</v>
      </c>
      <c r="H91" s="33">
        <f t="shared" si="18"/>
        <v>0</v>
      </c>
      <c r="I91" s="33">
        <f t="shared" si="18"/>
        <v>0</v>
      </c>
      <c r="J91" s="33">
        <f t="shared" si="18"/>
        <v>0</v>
      </c>
      <c r="K91" s="33">
        <f t="shared" si="18"/>
        <v>0</v>
      </c>
      <c r="L91" s="33">
        <f t="shared" si="18"/>
        <v>0</v>
      </c>
      <c r="M91" s="146" t="s">
        <v>115</v>
      </c>
    </row>
    <row r="92" spans="1:13" ht="15" customHeight="1">
      <c r="A92" s="108"/>
      <c r="B92" s="113"/>
      <c r="C92" s="104"/>
      <c r="D92" s="5" t="s">
        <v>13</v>
      </c>
      <c r="E92" s="33">
        <v>0</v>
      </c>
      <c r="F92" s="33">
        <v>0</v>
      </c>
      <c r="G92" s="33">
        <v>0</v>
      </c>
      <c r="H92" s="33">
        <v>0</v>
      </c>
      <c r="I92" s="33">
        <v>0</v>
      </c>
      <c r="J92" s="33">
        <v>0</v>
      </c>
      <c r="K92" s="33">
        <v>0</v>
      </c>
      <c r="L92" s="33">
        <v>0</v>
      </c>
      <c r="M92" s="146"/>
    </row>
    <row r="93" spans="1:13" ht="15">
      <c r="A93" s="108"/>
      <c r="B93" s="113"/>
      <c r="C93" s="104"/>
      <c r="D93" s="5" t="s">
        <v>10</v>
      </c>
      <c r="E93" s="33">
        <v>200</v>
      </c>
      <c r="F93" s="33">
        <v>0</v>
      </c>
      <c r="G93" s="33">
        <v>200</v>
      </c>
      <c r="H93" s="33">
        <v>0</v>
      </c>
      <c r="I93" s="33">
        <v>0</v>
      </c>
      <c r="J93" s="33">
        <v>0</v>
      </c>
      <c r="K93" s="33">
        <v>0</v>
      </c>
      <c r="L93" s="33">
        <v>0</v>
      </c>
      <c r="M93" s="146"/>
    </row>
    <row r="94" spans="1:13" ht="15">
      <c r="A94" s="108"/>
      <c r="B94" s="113"/>
      <c r="C94" s="104"/>
      <c r="D94" s="18" t="s">
        <v>276</v>
      </c>
      <c r="E94" s="33">
        <v>18000</v>
      </c>
      <c r="F94" s="33">
        <v>0</v>
      </c>
      <c r="G94" s="33">
        <v>18000</v>
      </c>
      <c r="H94" s="33">
        <v>0</v>
      </c>
      <c r="I94" s="33">
        <v>0</v>
      </c>
      <c r="J94" s="33">
        <v>0</v>
      </c>
      <c r="K94" s="33">
        <v>0</v>
      </c>
      <c r="L94" s="33">
        <v>0</v>
      </c>
      <c r="M94" s="3"/>
    </row>
    <row r="95" spans="1:13" ht="15">
      <c r="A95" s="111"/>
      <c r="B95" s="113"/>
      <c r="C95" s="109"/>
      <c r="D95" s="18" t="s">
        <v>308</v>
      </c>
      <c r="E95" s="33">
        <v>0</v>
      </c>
      <c r="F95" s="33">
        <v>0</v>
      </c>
      <c r="G95" s="33">
        <v>0</v>
      </c>
      <c r="H95" s="33">
        <v>0</v>
      </c>
      <c r="I95" s="33">
        <v>0</v>
      </c>
      <c r="J95" s="33">
        <v>0</v>
      </c>
      <c r="K95" s="33">
        <v>0</v>
      </c>
      <c r="L95" s="33">
        <v>0</v>
      </c>
      <c r="M95" s="3"/>
    </row>
    <row r="96" spans="1:13" ht="31.5" customHeight="1">
      <c r="A96" s="107" t="s">
        <v>57</v>
      </c>
      <c r="B96" s="112" t="s">
        <v>314</v>
      </c>
      <c r="C96" s="103" t="s">
        <v>39</v>
      </c>
      <c r="D96" s="23" t="s">
        <v>17</v>
      </c>
      <c r="E96" s="33">
        <f>E97+E98+E99+E100</f>
        <v>39500</v>
      </c>
      <c r="F96" s="33">
        <f aca="true" t="shared" si="19" ref="F96:L96">F97+F98+F99+F100</f>
        <v>0</v>
      </c>
      <c r="G96" s="33">
        <f t="shared" si="19"/>
        <v>39500</v>
      </c>
      <c r="H96" s="33">
        <f t="shared" si="19"/>
        <v>0</v>
      </c>
      <c r="I96" s="33">
        <f t="shared" si="19"/>
        <v>0</v>
      </c>
      <c r="J96" s="33">
        <f t="shared" si="19"/>
        <v>0</v>
      </c>
      <c r="K96" s="33">
        <f t="shared" si="19"/>
        <v>0</v>
      </c>
      <c r="L96" s="33">
        <f t="shared" si="19"/>
        <v>0</v>
      </c>
      <c r="M96" s="146" t="s">
        <v>115</v>
      </c>
    </row>
    <row r="97" spans="1:13" ht="31.5" customHeight="1">
      <c r="A97" s="108"/>
      <c r="B97" s="113"/>
      <c r="C97" s="104"/>
      <c r="D97" s="5" t="s">
        <v>13</v>
      </c>
      <c r="E97" s="33">
        <v>0</v>
      </c>
      <c r="F97" s="33">
        <v>0</v>
      </c>
      <c r="G97" s="33">
        <v>0</v>
      </c>
      <c r="H97" s="33">
        <v>0</v>
      </c>
      <c r="I97" s="33">
        <v>0</v>
      </c>
      <c r="J97" s="33">
        <v>0</v>
      </c>
      <c r="K97" s="33">
        <v>0</v>
      </c>
      <c r="L97" s="33">
        <v>0</v>
      </c>
      <c r="M97" s="146"/>
    </row>
    <row r="98" spans="1:13" ht="29.25" customHeight="1">
      <c r="A98" s="108"/>
      <c r="B98" s="113"/>
      <c r="C98" s="104"/>
      <c r="D98" s="5" t="s">
        <v>10</v>
      </c>
      <c r="E98" s="33">
        <v>200</v>
      </c>
      <c r="F98" s="33">
        <v>0</v>
      </c>
      <c r="G98" s="33">
        <v>200</v>
      </c>
      <c r="H98" s="33">
        <v>0</v>
      </c>
      <c r="I98" s="33">
        <v>0</v>
      </c>
      <c r="J98" s="33">
        <v>0</v>
      </c>
      <c r="K98" s="33">
        <v>0</v>
      </c>
      <c r="L98" s="33">
        <v>0</v>
      </c>
      <c r="M98" s="146"/>
    </row>
    <row r="99" spans="1:13" ht="26.25" customHeight="1">
      <c r="A99" s="108"/>
      <c r="B99" s="113"/>
      <c r="C99" s="104"/>
      <c r="D99" s="18" t="s">
        <v>276</v>
      </c>
      <c r="E99" s="33">
        <v>6000</v>
      </c>
      <c r="F99" s="33">
        <v>0</v>
      </c>
      <c r="G99" s="33">
        <v>6000</v>
      </c>
      <c r="H99" s="33">
        <v>0</v>
      </c>
      <c r="I99" s="33">
        <v>0</v>
      </c>
      <c r="J99" s="33">
        <v>0</v>
      </c>
      <c r="K99" s="33">
        <v>0</v>
      </c>
      <c r="L99" s="33">
        <v>0</v>
      </c>
      <c r="M99" s="11"/>
    </row>
    <row r="100" spans="1:13" ht="30.75" customHeight="1">
      <c r="A100" s="111"/>
      <c r="B100" s="114"/>
      <c r="C100" s="109"/>
      <c r="D100" s="18" t="s">
        <v>308</v>
      </c>
      <c r="E100" s="33">
        <v>33300</v>
      </c>
      <c r="F100" s="33">
        <v>0</v>
      </c>
      <c r="G100" s="33">
        <v>33300</v>
      </c>
      <c r="H100" s="33">
        <v>0</v>
      </c>
      <c r="I100" s="33">
        <v>0</v>
      </c>
      <c r="J100" s="33">
        <v>0</v>
      </c>
      <c r="K100" s="33">
        <v>0</v>
      </c>
      <c r="L100" s="33">
        <v>0</v>
      </c>
      <c r="M100" s="11"/>
    </row>
    <row r="101" spans="1:13" ht="15" customHeight="1">
      <c r="A101" s="107" t="s">
        <v>58</v>
      </c>
      <c r="B101" s="112" t="s">
        <v>80</v>
      </c>
      <c r="C101" s="103" t="s">
        <v>39</v>
      </c>
      <c r="D101" s="23" t="s">
        <v>17</v>
      </c>
      <c r="E101" s="33">
        <f>E102+E103+E104+E105</f>
        <v>2400</v>
      </c>
      <c r="F101" s="33">
        <f aca="true" t="shared" si="20" ref="F101:L101">F102+F103+F104+F105</f>
        <v>0</v>
      </c>
      <c r="G101" s="33">
        <f t="shared" si="20"/>
        <v>2400</v>
      </c>
      <c r="H101" s="33">
        <f t="shared" si="20"/>
        <v>0</v>
      </c>
      <c r="I101" s="33">
        <f t="shared" si="20"/>
        <v>0</v>
      </c>
      <c r="J101" s="33">
        <f t="shared" si="20"/>
        <v>0</v>
      </c>
      <c r="K101" s="33">
        <f t="shared" si="20"/>
        <v>0</v>
      </c>
      <c r="L101" s="33">
        <f t="shared" si="20"/>
        <v>0</v>
      </c>
      <c r="M101" s="11"/>
    </row>
    <row r="102" spans="1:13" ht="15" customHeight="1">
      <c r="A102" s="108"/>
      <c r="B102" s="113"/>
      <c r="C102" s="104"/>
      <c r="D102" s="5" t="s">
        <v>13</v>
      </c>
      <c r="E102" s="33">
        <v>0</v>
      </c>
      <c r="F102" s="33">
        <v>0</v>
      </c>
      <c r="G102" s="33">
        <v>0</v>
      </c>
      <c r="H102" s="33">
        <v>0</v>
      </c>
      <c r="I102" s="33">
        <v>0</v>
      </c>
      <c r="J102" s="33">
        <v>0</v>
      </c>
      <c r="K102" s="33">
        <v>0</v>
      </c>
      <c r="L102" s="33">
        <v>0</v>
      </c>
      <c r="M102" s="11"/>
    </row>
    <row r="103" spans="1:13" ht="15">
      <c r="A103" s="111"/>
      <c r="B103" s="113"/>
      <c r="C103" s="104"/>
      <c r="D103" s="5" t="s">
        <v>10</v>
      </c>
      <c r="E103" s="33">
        <v>500</v>
      </c>
      <c r="F103" s="33">
        <v>0</v>
      </c>
      <c r="G103" s="33">
        <v>500</v>
      </c>
      <c r="H103" s="33">
        <v>0</v>
      </c>
      <c r="I103" s="33">
        <v>0</v>
      </c>
      <c r="J103" s="33">
        <v>0</v>
      </c>
      <c r="K103" s="33">
        <v>0</v>
      </c>
      <c r="L103" s="33">
        <v>0</v>
      </c>
      <c r="M103" s="3" t="s">
        <v>115</v>
      </c>
    </row>
    <row r="104" spans="1:13" ht="15">
      <c r="A104" s="13"/>
      <c r="B104" s="113"/>
      <c r="C104" s="104"/>
      <c r="D104" s="18" t="s">
        <v>276</v>
      </c>
      <c r="E104" s="33">
        <v>1900</v>
      </c>
      <c r="F104" s="33">
        <v>0</v>
      </c>
      <c r="G104" s="33">
        <v>1900</v>
      </c>
      <c r="H104" s="33">
        <v>0</v>
      </c>
      <c r="I104" s="33">
        <v>0</v>
      </c>
      <c r="J104" s="33">
        <v>0</v>
      </c>
      <c r="K104" s="33">
        <v>0</v>
      </c>
      <c r="L104" s="33">
        <v>0</v>
      </c>
      <c r="M104" s="3"/>
    </row>
    <row r="105" spans="1:13" ht="15">
      <c r="A105" s="13"/>
      <c r="B105" s="114"/>
      <c r="C105" s="109"/>
      <c r="D105" s="18" t="s">
        <v>308</v>
      </c>
      <c r="E105" s="33">
        <v>0</v>
      </c>
      <c r="F105" s="33">
        <v>0</v>
      </c>
      <c r="G105" s="33">
        <v>0</v>
      </c>
      <c r="H105" s="33">
        <v>0</v>
      </c>
      <c r="I105" s="33">
        <v>0</v>
      </c>
      <c r="J105" s="33">
        <v>0</v>
      </c>
      <c r="K105" s="33">
        <v>0</v>
      </c>
      <c r="L105" s="33">
        <v>0</v>
      </c>
      <c r="M105" s="3"/>
    </row>
    <row r="106" spans="1:13" ht="15" customHeight="1">
      <c r="A106" s="107" t="s">
        <v>59</v>
      </c>
      <c r="B106" s="112" t="s">
        <v>81</v>
      </c>
      <c r="C106" s="103" t="s">
        <v>39</v>
      </c>
      <c r="D106" s="23" t="s">
        <v>17</v>
      </c>
      <c r="E106" s="33">
        <f>E107+E108+E109+E110</f>
        <v>3400</v>
      </c>
      <c r="F106" s="33">
        <f aca="true" t="shared" si="21" ref="F106:L106">F107+F108+F109+F110</f>
        <v>0</v>
      </c>
      <c r="G106" s="33">
        <f t="shared" si="21"/>
        <v>3400</v>
      </c>
      <c r="H106" s="33">
        <f t="shared" si="21"/>
        <v>0</v>
      </c>
      <c r="I106" s="33">
        <f t="shared" si="21"/>
        <v>0</v>
      </c>
      <c r="J106" s="33">
        <f t="shared" si="21"/>
        <v>0</v>
      </c>
      <c r="K106" s="33">
        <f t="shared" si="21"/>
        <v>0</v>
      </c>
      <c r="L106" s="33">
        <f t="shared" si="21"/>
        <v>0</v>
      </c>
      <c r="M106" s="3"/>
    </row>
    <row r="107" spans="1:13" ht="15" customHeight="1">
      <c r="A107" s="108"/>
      <c r="B107" s="113"/>
      <c r="C107" s="104"/>
      <c r="D107" s="5" t="s">
        <v>13</v>
      </c>
      <c r="E107" s="33">
        <v>0</v>
      </c>
      <c r="F107" s="33">
        <v>0</v>
      </c>
      <c r="G107" s="33">
        <v>0</v>
      </c>
      <c r="H107" s="33">
        <v>0</v>
      </c>
      <c r="I107" s="33">
        <v>0</v>
      </c>
      <c r="J107" s="33">
        <v>0</v>
      </c>
      <c r="K107" s="33">
        <v>0</v>
      </c>
      <c r="L107" s="33">
        <v>0</v>
      </c>
      <c r="M107" s="10"/>
    </row>
    <row r="108" spans="1:13" ht="15">
      <c r="A108" s="108"/>
      <c r="B108" s="113"/>
      <c r="C108" s="104"/>
      <c r="D108" s="5" t="s">
        <v>10</v>
      </c>
      <c r="E108" s="33">
        <v>200</v>
      </c>
      <c r="F108" s="33">
        <v>0</v>
      </c>
      <c r="G108" s="33">
        <v>200</v>
      </c>
      <c r="H108" s="33">
        <v>0</v>
      </c>
      <c r="I108" s="33">
        <v>0</v>
      </c>
      <c r="J108" s="33">
        <v>0</v>
      </c>
      <c r="K108" s="33">
        <v>0</v>
      </c>
      <c r="L108" s="33">
        <v>0</v>
      </c>
      <c r="M108" s="10" t="s">
        <v>115</v>
      </c>
    </row>
    <row r="109" spans="1:13" ht="15">
      <c r="A109" s="108"/>
      <c r="B109" s="113"/>
      <c r="C109" s="104"/>
      <c r="D109" s="18" t="s">
        <v>276</v>
      </c>
      <c r="E109" s="33">
        <v>3200</v>
      </c>
      <c r="F109" s="33">
        <v>0</v>
      </c>
      <c r="G109" s="33">
        <v>3200</v>
      </c>
      <c r="H109" s="33">
        <v>0</v>
      </c>
      <c r="I109" s="33">
        <v>0</v>
      </c>
      <c r="J109" s="33">
        <v>0</v>
      </c>
      <c r="K109" s="33">
        <v>0</v>
      </c>
      <c r="L109" s="33">
        <v>0</v>
      </c>
      <c r="M109" s="11"/>
    </row>
    <row r="110" spans="1:13" ht="15">
      <c r="A110" s="111"/>
      <c r="B110" s="114"/>
      <c r="C110" s="109"/>
      <c r="D110" s="18" t="s">
        <v>308</v>
      </c>
      <c r="E110" s="33">
        <v>0</v>
      </c>
      <c r="F110" s="33">
        <v>0</v>
      </c>
      <c r="G110" s="33">
        <v>0</v>
      </c>
      <c r="H110" s="33">
        <v>0</v>
      </c>
      <c r="I110" s="33">
        <v>0</v>
      </c>
      <c r="J110" s="33">
        <v>0</v>
      </c>
      <c r="K110" s="33">
        <v>0</v>
      </c>
      <c r="L110" s="33">
        <v>0</v>
      </c>
      <c r="M110" s="11"/>
    </row>
    <row r="111" spans="1:13" ht="15" customHeight="1">
      <c r="A111" s="107" t="s">
        <v>60</v>
      </c>
      <c r="B111" s="112" t="s">
        <v>82</v>
      </c>
      <c r="C111" s="103" t="s">
        <v>39</v>
      </c>
      <c r="D111" s="23" t="s">
        <v>17</v>
      </c>
      <c r="E111" s="33">
        <f>E112+E113+E114+E115</f>
        <v>700</v>
      </c>
      <c r="F111" s="33">
        <f aca="true" t="shared" si="22" ref="F111:L111">F112+F113+F114+F115</f>
        <v>0</v>
      </c>
      <c r="G111" s="33">
        <f t="shared" si="22"/>
        <v>700</v>
      </c>
      <c r="H111" s="33">
        <f t="shared" si="22"/>
        <v>0</v>
      </c>
      <c r="I111" s="33">
        <f t="shared" si="22"/>
        <v>0</v>
      </c>
      <c r="J111" s="33">
        <f t="shared" si="22"/>
        <v>0</v>
      </c>
      <c r="K111" s="33">
        <f t="shared" si="22"/>
        <v>0</v>
      </c>
      <c r="L111" s="33">
        <f t="shared" si="22"/>
        <v>0</v>
      </c>
      <c r="M111" s="135" t="s">
        <v>115</v>
      </c>
    </row>
    <row r="112" spans="1:13" ht="15" customHeight="1">
      <c r="A112" s="108"/>
      <c r="B112" s="113"/>
      <c r="C112" s="104"/>
      <c r="D112" s="5" t="s">
        <v>13</v>
      </c>
      <c r="E112" s="33">
        <v>0</v>
      </c>
      <c r="F112" s="33">
        <v>0</v>
      </c>
      <c r="G112" s="33">
        <v>0</v>
      </c>
      <c r="H112" s="33">
        <v>0</v>
      </c>
      <c r="I112" s="33">
        <v>0</v>
      </c>
      <c r="J112" s="33">
        <v>0</v>
      </c>
      <c r="K112" s="33">
        <v>0</v>
      </c>
      <c r="L112" s="33">
        <v>0</v>
      </c>
      <c r="M112" s="136"/>
    </row>
    <row r="113" spans="1:13" ht="13.5" customHeight="1">
      <c r="A113" s="108"/>
      <c r="B113" s="113"/>
      <c r="C113" s="104"/>
      <c r="D113" s="5" t="s">
        <v>10</v>
      </c>
      <c r="E113" s="33">
        <v>100</v>
      </c>
      <c r="F113" s="33">
        <v>0</v>
      </c>
      <c r="G113" s="33">
        <v>100</v>
      </c>
      <c r="H113" s="33">
        <v>0</v>
      </c>
      <c r="I113" s="33">
        <v>0</v>
      </c>
      <c r="J113" s="33">
        <v>0</v>
      </c>
      <c r="K113" s="33">
        <v>0</v>
      </c>
      <c r="L113" s="33">
        <v>0</v>
      </c>
      <c r="M113" s="137"/>
    </row>
    <row r="114" spans="1:13" ht="13.5" customHeight="1">
      <c r="A114" s="108"/>
      <c r="B114" s="113"/>
      <c r="C114" s="104"/>
      <c r="D114" s="18" t="s">
        <v>276</v>
      </c>
      <c r="E114" s="33">
        <v>0</v>
      </c>
      <c r="F114" s="33">
        <v>0</v>
      </c>
      <c r="G114" s="33">
        <v>0</v>
      </c>
      <c r="H114" s="33">
        <v>0</v>
      </c>
      <c r="I114" s="33">
        <v>0</v>
      </c>
      <c r="J114" s="33">
        <v>0</v>
      </c>
      <c r="K114" s="33">
        <v>0</v>
      </c>
      <c r="L114" s="33">
        <v>0</v>
      </c>
      <c r="M114" s="11"/>
    </row>
    <row r="115" spans="1:13" ht="13.5" customHeight="1">
      <c r="A115" s="111"/>
      <c r="B115" s="114"/>
      <c r="C115" s="109"/>
      <c r="D115" s="18" t="s">
        <v>308</v>
      </c>
      <c r="E115" s="33">
        <v>600</v>
      </c>
      <c r="F115" s="33">
        <v>0</v>
      </c>
      <c r="G115" s="33">
        <v>600</v>
      </c>
      <c r="H115" s="33">
        <v>0</v>
      </c>
      <c r="I115" s="33">
        <v>0</v>
      </c>
      <c r="J115" s="33">
        <v>0</v>
      </c>
      <c r="K115" s="33">
        <v>0</v>
      </c>
      <c r="L115" s="33">
        <v>0</v>
      </c>
      <c r="M115" s="11"/>
    </row>
    <row r="116" spans="1:13" ht="15" customHeight="1">
      <c r="A116" s="22" t="s">
        <v>61</v>
      </c>
      <c r="B116" s="112" t="s">
        <v>83</v>
      </c>
      <c r="C116" s="103" t="s">
        <v>39</v>
      </c>
      <c r="D116" s="23" t="s">
        <v>17</v>
      </c>
      <c r="E116" s="33">
        <f>E117+E118+E119+E120</f>
        <v>34800</v>
      </c>
      <c r="F116" s="33">
        <f aca="true" t="shared" si="23" ref="F116:L116">F117+F118+F119+F120</f>
        <v>0</v>
      </c>
      <c r="G116" s="33">
        <f t="shared" si="23"/>
        <v>34150</v>
      </c>
      <c r="H116" s="33">
        <f t="shared" si="23"/>
        <v>0</v>
      </c>
      <c r="I116" s="33">
        <f t="shared" si="23"/>
        <v>0</v>
      </c>
      <c r="J116" s="33">
        <f t="shared" si="23"/>
        <v>0</v>
      </c>
      <c r="K116" s="33">
        <f t="shared" si="23"/>
        <v>0</v>
      </c>
      <c r="L116" s="33">
        <f t="shared" si="23"/>
        <v>0</v>
      </c>
      <c r="M116" s="135" t="s">
        <v>115</v>
      </c>
    </row>
    <row r="117" spans="1:13" ht="15" customHeight="1">
      <c r="A117" s="43"/>
      <c r="B117" s="113"/>
      <c r="C117" s="104"/>
      <c r="D117" s="5" t="s">
        <v>13</v>
      </c>
      <c r="E117" s="33">
        <v>0</v>
      </c>
      <c r="F117" s="33">
        <v>0</v>
      </c>
      <c r="G117" s="33">
        <v>0</v>
      </c>
      <c r="H117" s="33">
        <v>0</v>
      </c>
      <c r="I117" s="33">
        <v>0</v>
      </c>
      <c r="J117" s="33">
        <v>0</v>
      </c>
      <c r="K117" s="33">
        <v>0</v>
      </c>
      <c r="L117" s="33">
        <v>0</v>
      </c>
      <c r="M117" s="136"/>
    </row>
    <row r="118" spans="1:13" ht="15">
      <c r="A118" s="108"/>
      <c r="B118" s="113"/>
      <c r="C118" s="104"/>
      <c r="D118" s="5" t="s">
        <v>10</v>
      </c>
      <c r="E118" s="33">
        <v>650</v>
      </c>
      <c r="F118" s="33">
        <v>0</v>
      </c>
      <c r="G118" s="33">
        <v>0</v>
      </c>
      <c r="H118" s="33">
        <v>0</v>
      </c>
      <c r="I118" s="33">
        <v>0</v>
      </c>
      <c r="J118" s="33">
        <v>0</v>
      </c>
      <c r="K118" s="33">
        <v>0</v>
      </c>
      <c r="L118" s="33">
        <v>0</v>
      </c>
      <c r="M118" s="137"/>
    </row>
    <row r="119" spans="1:13" ht="15">
      <c r="A119" s="108"/>
      <c r="B119" s="113"/>
      <c r="C119" s="104"/>
      <c r="D119" s="18" t="s">
        <v>276</v>
      </c>
      <c r="E119" s="33">
        <v>34150</v>
      </c>
      <c r="F119" s="33">
        <v>0</v>
      </c>
      <c r="G119" s="33">
        <v>34150</v>
      </c>
      <c r="H119" s="33">
        <v>0</v>
      </c>
      <c r="I119" s="33">
        <v>0</v>
      </c>
      <c r="J119" s="33">
        <v>0</v>
      </c>
      <c r="K119" s="33">
        <v>0</v>
      </c>
      <c r="L119" s="33">
        <v>0</v>
      </c>
      <c r="M119" s="11"/>
    </row>
    <row r="120" spans="1:13" ht="15">
      <c r="A120" s="111"/>
      <c r="B120" s="114"/>
      <c r="C120" s="109"/>
      <c r="D120" s="18" t="s">
        <v>308</v>
      </c>
      <c r="E120" s="33">
        <v>0</v>
      </c>
      <c r="F120" s="33">
        <v>0</v>
      </c>
      <c r="G120" s="33">
        <v>0</v>
      </c>
      <c r="H120" s="33">
        <v>0</v>
      </c>
      <c r="I120" s="33">
        <v>0</v>
      </c>
      <c r="J120" s="33">
        <v>0</v>
      </c>
      <c r="K120" s="33">
        <v>0</v>
      </c>
      <c r="L120" s="33">
        <v>0</v>
      </c>
      <c r="M120" s="11"/>
    </row>
    <row r="121" spans="1:13" ht="15" customHeight="1">
      <c r="A121" s="107" t="s">
        <v>62</v>
      </c>
      <c r="B121" s="112" t="s">
        <v>84</v>
      </c>
      <c r="C121" s="103" t="s">
        <v>39</v>
      </c>
      <c r="D121" s="23" t="s">
        <v>17</v>
      </c>
      <c r="E121" s="33">
        <f>E122+E123+E124+E125</f>
        <v>36200</v>
      </c>
      <c r="F121" s="33">
        <f aca="true" t="shared" si="24" ref="F121:L121">F122+F123+F124+F125</f>
        <v>0</v>
      </c>
      <c r="G121" s="33">
        <f t="shared" si="24"/>
        <v>35300</v>
      </c>
      <c r="H121" s="33">
        <f t="shared" si="24"/>
        <v>0</v>
      </c>
      <c r="I121" s="33">
        <f t="shared" si="24"/>
        <v>0</v>
      </c>
      <c r="J121" s="33">
        <f t="shared" si="24"/>
        <v>0</v>
      </c>
      <c r="K121" s="33">
        <f t="shared" si="24"/>
        <v>0</v>
      </c>
      <c r="L121" s="33">
        <f t="shared" si="24"/>
        <v>0</v>
      </c>
      <c r="M121" s="135" t="s">
        <v>115</v>
      </c>
    </row>
    <row r="122" spans="1:13" ht="15" customHeight="1">
      <c r="A122" s="108"/>
      <c r="B122" s="113"/>
      <c r="C122" s="104"/>
      <c r="D122" s="5" t="s">
        <v>13</v>
      </c>
      <c r="E122" s="33">
        <v>0</v>
      </c>
      <c r="F122" s="33">
        <v>0</v>
      </c>
      <c r="G122" s="33">
        <v>0</v>
      </c>
      <c r="H122" s="33">
        <v>0</v>
      </c>
      <c r="I122" s="33">
        <v>0</v>
      </c>
      <c r="J122" s="33">
        <v>0</v>
      </c>
      <c r="K122" s="33">
        <v>0</v>
      </c>
      <c r="L122" s="33">
        <v>0</v>
      </c>
      <c r="M122" s="136"/>
    </row>
    <row r="123" spans="1:13" ht="15">
      <c r="A123" s="108"/>
      <c r="B123" s="113"/>
      <c r="C123" s="104"/>
      <c r="D123" s="5" t="s">
        <v>10</v>
      </c>
      <c r="E123" s="33">
        <v>900</v>
      </c>
      <c r="F123" s="33">
        <v>0</v>
      </c>
      <c r="G123" s="33">
        <v>0</v>
      </c>
      <c r="H123" s="33">
        <v>0</v>
      </c>
      <c r="I123" s="33">
        <v>0</v>
      </c>
      <c r="J123" s="33">
        <v>0</v>
      </c>
      <c r="K123" s="33">
        <v>0</v>
      </c>
      <c r="L123" s="33">
        <v>0</v>
      </c>
      <c r="M123" s="137"/>
    </row>
    <row r="124" spans="1:13" ht="15">
      <c r="A124" s="108"/>
      <c r="B124" s="113"/>
      <c r="C124" s="104"/>
      <c r="D124" s="18" t="s">
        <v>276</v>
      </c>
      <c r="E124" s="33">
        <v>35300</v>
      </c>
      <c r="F124" s="33">
        <v>0</v>
      </c>
      <c r="G124" s="33">
        <v>35300</v>
      </c>
      <c r="H124" s="33">
        <v>0</v>
      </c>
      <c r="I124" s="33">
        <v>0</v>
      </c>
      <c r="J124" s="33">
        <v>0</v>
      </c>
      <c r="K124" s="33">
        <v>0</v>
      </c>
      <c r="L124" s="33">
        <v>0</v>
      </c>
      <c r="M124" s="11"/>
    </row>
    <row r="125" spans="1:13" ht="15">
      <c r="A125" s="111"/>
      <c r="B125" s="114"/>
      <c r="C125" s="109"/>
      <c r="D125" s="18" t="s">
        <v>308</v>
      </c>
      <c r="E125" s="33">
        <v>0</v>
      </c>
      <c r="F125" s="33">
        <v>0</v>
      </c>
      <c r="G125" s="33">
        <v>0</v>
      </c>
      <c r="H125" s="33">
        <v>0</v>
      </c>
      <c r="I125" s="33">
        <v>0</v>
      </c>
      <c r="J125" s="33">
        <v>0</v>
      </c>
      <c r="K125" s="33">
        <v>0</v>
      </c>
      <c r="L125" s="33">
        <v>0</v>
      </c>
      <c r="M125" s="11"/>
    </row>
    <row r="126" spans="1:13" ht="15" customHeight="1">
      <c r="A126" s="107" t="s">
        <v>63</v>
      </c>
      <c r="B126" s="112" t="s">
        <v>85</v>
      </c>
      <c r="C126" s="103" t="s">
        <v>39</v>
      </c>
      <c r="D126" s="23" t="s">
        <v>17</v>
      </c>
      <c r="E126" s="33">
        <f>E127+E128+E129+E130</f>
        <v>97800</v>
      </c>
      <c r="F126" s="33">
        <f aca="true" t="shared" si="25" ref="F126:L126">F127+F128+F129+F130</f>
        <v>0</v>
      </c>
      <c r="G126" s="33">
        <f t="shared" si="25"/>
        <v>96700</v>
      </c>
      <c r="H126" s="33">
        <f t="shared" si="25"/>
        <v>0</v>
      </c>
      <c r="I126" s="33">
        <f t="shared" si="25"/>
        <v>0</v>
      </c>
      <c r="J126" s="33">
        <f t="shared" si="25"/>
        <v>0</v>
      </c>
      <c r="K126" s="33">
        <f t="shared" si="25"/>
        <v>0</v>
      </c>
      <c r="L126" s="33">
        <f t="shared" si="25"/>
        <v>0</v>
      </c>
      <c r="M126" s="135" t="s">
        <v>115</v>
      </c>
    </row>
    <row r="127" spans="1:13" ht="15" customHeight="1">
      <c r="A127" s="108"/>
      <c r="B127" s="113"/>
      <c r="C127" s="104"/>
      <c r="D127" s="5" t="s">
        <v>13</v>
      </c>
      <c r="E127" s="33">
        <v>0</v>
      </c>
      <c r="F127" s="33">
        <v>0</v>
      </c>
      <c r="G127" s="33">
        <v>0</v>
      </c>
      <c r="H127" s="33">
        <v>0</v>
      </c>
      <c r="I127" s="33">
        <v>0</v>
      </c>
      <c r="J127" s="33">
        <v>0</v>
      </c>
      <c r="K127" s="33">
        <v>0</v>
      </c>
      <c r="L127" s="33">
        <v>0</v>
      </c>
      <c r="M127" s="136"/>
    </row>
    <row r="128" spans="1:13" ht="15">
      <c r="A128" s="108"/>
      <c r="B128" s="113"/>
      <c r="C128" s="104"/>
      <c r="D128" s="5" t="s">
        <v>10</v>
      </c>
      <c r="E128" s="33">
        <v>1100</v>
      </c>
      <c r="F128" s="33">
        <v>0</v>
      </c>
      <c r="G128" s="33">
        <v>0</v>
      </c>
      <c r="H128" s="33">
        <v>0</v>
      </c>
      <c r="I128" s="33">
        <v>0</v>
      </c>
      <c r="J128" s="33">
        <v>0</v>
      </c>
      <c r="K128" s="33">
        <v>0</v>
      </c>
      <c r="L128" s="33">
        <v>0</v>
      </c>
      <c r="M128" s="137"/>
    </row>
    <row r="129" spans="1:13" ht="15">
      <c r="A129" s="108"/>
      <c r="B129" s="113"/>
      <c r="C129" s="104"/>
      <c r="D129" s="18" t="s">
        <v>276</v>
      </c>
      <c r="E129" s="33">
        <v>0</v>
      </c>
      <c r="F129" s="33">
        <v>0</v>
      </c>
      <c r="G129" s="33">
        <v>0</v>
      </c>
      <c r="H129" s="33">
        <v>0</v>
      </c>
      <c r="I129" s="33">
        <v>0</v>
      </c>
      <c r="J129" s="33">
        <v>0</v>
      </c>
      <c r="K129" s="33">
        <v>0</v>
      </c>
      <c r="L129" s="33">
        <v>0</v>
      </c>
      <c r="M129" s="11"/>
    </row>
    <row r="130" spans="1:13" ht="15">
      <c r="A130" s="111"/>
      <c r="B130" s="114"/>
      <c r="C130" s="109"/>
      <c r="D130" s="18" t="s">
        <v>308</v>
      </c>
      <c r="E130" s="33">
        <v>96700</v>
      </c>
      <c r="F130" s="33">
        <v>0</v>
      </c>
      <c r="G130" s="33">
        <v>96700</v>
      </c>
      <c r="H130" s="33">
        <v>0</v>
      </c>
      <c r="I130" s="33">
        <v>0</v>
      </c>
      <c r="J130" s="33">
        <v>0</v>
      </c>
      <c r="K130" s="33">
        <v>0</v>
      </c>
      <c r="L130" s="33">
        <v>0</v>
      </c>
      <c r="M130" s="11"/>
    </row>
    <row r="131" spans="1:13" ht="15" customHeight="1">
      <c r="A131" s="107" t="s">
        <v>64</v>
      </c>
      <c r="B131" s="112" t="s">
        <v>86</v>
      </c>
      <c r="C131" s="103" t="s">
        <v>39</v>
      </c>
      <c r="D131" s="23" t="s">
        <v>17</v>
      </c>
      <c r="E131" s="33">
        <f>E132+E133+E134+E135</f>
        <v>1050</v>
      </c>
      <c r="F131" s="33">
        <f aca="true" t="shared" si="26" ref="F131:L131">F132+F133+F134+F135</f>
        <v>0</v>
      </c>
      <c r="G131" s="33">
        <f t="shared" si="26"/>
        <v>1050</v>
      </c>
      <c r="H131" s="33">
        <f t="shared" si="26"/>
        <v>0</v>
      </c>
      <c r="I131" s="33">
        <f t="shared" si="26"/>
        <v>0</v>
      </c>
      <c r="J131" s="33">
        <f t="shared" si="26"/>
        <v>0</v>
      </c>
      <c r="K131" s="33">
        <f t="shared" si="26"/>
        <v>0</v>
      </c>
      <c r="L131" s="33">
        <f t="shared" si="26"/>
        <v>0</v>
      </c>
      <c r="M131" s="135" t="s">
        <v>115</v>
      </c>
    </row>
    <row r="132" spans="1:13" ht="15" customHeight="1">
      <c r="A132" s="108"/>
      <c r="B132" s="113"/>
      <c r="C132" s="104"/>
      <c r="D132" s="5" t="s">
        <v>13</v>
      </c>
      <c r="E132" s="33">
        <v>0</v>
      </c>
      <c r="F132" s="33">
        <v>0</v>
      </c>
      <c r="G132" s="33">
        <v>0</v>
      </c>
      <c r="H132" s="33">
        <v>0</v>
      </c>
      <c r="I132" s="33">
        <v>0</v>
      </c>
      <c r="J132" s="33">
        <v>0</v>
      </c>
      <c r="K132" s="33">
        <v>0</v>
      </c>
      <c r="L132" s="33">
        <v>0</v>
      </c>
      <c r="M132" s="136"/>
    </row>
    <row r="133" spans="1:13" ht="15">
      <c r="A133" s="108"/>
      <c r="B133" s="113"/>
      <c r="C133" s="104"/>
      <c r="D133" s="5" t="s">
        <v>10</v>
      </c>
      <c r="E133" s="33">
        <v>350</v>
      </c>
      <c r="F133" s="33">
        <v>0</v>
      </c>
      <c r="G133" s="33">
        <v>350</v>
      </c>
      <c r="H133" s="33">
        <v>0</v>
      </c>
      <c r="I133" s="33">
        <v>0</v>
      </c>
      <c r="J133" s="33">
        <v>0</v>
      </c>
      <c r="K133" s="33">
        <v>0</v>
      </c>
      <c r="L133" s="33">
        <v>0</v>
      </c>
      <c r="M133" s="137"/>
    </row>
    <row r="134" spans="1:13" ht="15">
      <c r="A134" s="108"/>
      <c r="B134" s="113"/>
      <c r="C134" s="104"/>
      <c r="D134" s="18" t="s">
        <v>276</v>
      </c>
      <c r="E134" s="33">
        <v>350</v>
      </c>
      <c r="F134" s="33">
        <v>0</v>
      </c>
      <c r="G134" s="33">
        <v>350</v>
      </c>
      <c r="H134" s="33">
        <v>0</v>
      </c>
      <c r="I134" s="33">
        <v>0</v>
      </c>
      <c r="J134" s="33">
        <v>0</v>
      </c>
      <c r="K134" s="33">
        <v>0</v>
      </c>
      <c r="L134" s="33">
        <v>0</v>
      </c>
      <c r="M134" s="11"/>
    </row>
    <row r="135" spans="1:13" ht="15">
      <c r="A135" s="111"/>
      <c r="B135" s="114"/>
      <c r="C135" s="109"/>
      <c r="D135" s="18" t="s">
        <v>308</v>
      </c>
      <c r="E135" s="33">
        <v>350</v>
      </c>
      <c r="F135" s="33">
        <v>0</v>
      </c>
      <c r="G135" s="33">
        <v>350</v>
      </c>
      <c r="H135" s="33">
        <v>0</v>
      </c>
      <c r="I135" s="33">
        <v>0</v>
      </c>
      <c r="J135" s="33">
        <v>0</v>
      </c>
      <c r="K135" s="33">
        <v>0</v>
      </c>
      <c r="L135" s="33">
        <v>0</v>
      </c>
      <c r="M135" s="11"/>
    </row>
    <row r="136" spans="1:13" ht="15" customHeight="1">
      <c r="A136" s="107" t="s">
        <v>65</v>
      </c>
      <c r="B136" s="112" t="s">
        <v>87</v>
      </c>
      <c r="C136" s="103" t="s">
        <v>39</v>
      </c>
      <c r="D136" s="23" t="s">
        <v>17</v>
      </c>
      <c r="E136" s="33">
        <f>E137+E138+E139+E140</f>
        <v>0</v>
      </c>
      <c r="F136" s="33">
        <f aca="true" t="shared" si="27" ref="F136:L136">F137+F138+F139+F140</f>
        <v>0</v>
      </c>
      <c r="G136" s="33">
        <f t="shared" si="27"/>
        <v>0</v>
      </c>
      <c r="H136" s="33">
        <f t="shared" si="27"/>
        <v>0</v>
      </c>
      <c r="I136" s="33">
        <f t="shared" si="27"/>
        <v>0</v>
      </c>
      <c r="J136" s="33">
        <f t="shared" si="27"/>
        <v>0</v>
      </c>
      <c r="K136" s="33">
        <f t="shared" si="27"/>
        <v>0</v>
      </c>
      <c r="L136" s="33">
        <f t="shared" si="27"/>
        <v>0</v>
      </c>
      <c r="M136" s="135" t="s">
        <v>115</v>
      </c>
    </row>
    <row r="137" spans="1:13" ht="15" customHeight="1">
      <c r="A137" s="108"/>
      <c r="B137" s="113"/>
      <c r="C137" s="104"/>
      <c r="D137" s="5" t="s">
        <v>13</v>
      </c>
      <c r="E137" s="33">
        <v>0</v>
      </c>
      <c r="F137" s="33">
        <v>0</v>
      </c>
      <c r="G137" s="33">
        <v>0</v>
      </c>
      <c r="H137" s="33">
        <v>0</v>
      </c>
      <c r="I137" s="33">
        <v>0</v>
      </c>
      <c r="J137" s="33">
        <v>0</v>
      </c>
      <c r="K137" s="33">
        <v>0</v>
      </c>
      <c r="L137" s="33">
        <v>0</v>
      </c>
      <c r="M137" s="136"/>
    </row>
    <row r="138" spans="1:13" ht="15">
      <c r="A138" s="108"/>
      <c r="B138" s="113"/>
      <c r="C138" s="104"/>
      <c r="D138" s="5" t="s">
        <v>10</v>
      </c>
      <c r="E138" s="33">
        <v>0</v>
      </c>
      <c r="F138" s="33">
        <v>0</v>
      </c>
      <c r="G138" s="33">
        <v>0</v>
      </c>
      <c r="H138" s="33">
        <v>0</v>
      </c>
      <c r="I138" s="33">
        <v>0</v>
      </c>
      <c r="J138" s="33">
        <v>0</v>
      </c>
      <c r="K138" s="33">
        <v>0</v>
      </c>
      <c r="L138" s="33">
        <v>0</v>
      </c>
      <c r="M138" s="137"/>
    </row>
    <row r="139" spans="1:13" ht="15">
      <c r="A139" s="108"/>
      <c r="B139" s="113"/>
      <c r="C139" s="104"/>
      <c r="D139" s="18" t="s">
        <v>276</v>
      </c>
      <c r="E139" s="33">
        <v>0</v>
      </c>
      <c r="F139" s="33">
        <v>0</v>
      </c>
      <c r="G139" s="33">
        <v>0</v>
      </c>
      <c r="H139" s="33">
        <v>0</v>
      </c>
      <c r="I139" s="33">
        <v>0</v>
      </c>
      <c r="J139" s="33">
        <v>0</v>
      </c>
      <c r="K139" s="33">
        <v>0</v>
      </c>
      <c r="L139" s="33">
        <v>0</v>
      </c>
      <c r="M139" s="11"/>
    </row>
    <row r="140" spans="1:13" ht="15">
      <c r="A140" s="111"/>
      <c r="B140" s="114"/>
      <c r="C140" s="109"/>
      <c r="D140" s="18" t="s">
        <v>308</v>
      </c>
      <c r="E140" s="33">
        <v>0</v>
      </c>
      <c r="F140" s="33">
        <v>0</v>
      </c>
      <c r="G140" s="33">
        <v>0</v>
      </c>
      <c r="H140" s="33">
        <v>0</v>
      </c>
      <c r="I140" s="33">
        <v>0</v>
      </c>
      <c r="J140" s="33">
        <v>0</v>
      </c>
      <c r="K140" s="33">
        <v>0</v>
      </c>
      <c r="L140" s="33">
        <v>0</v>
      </c>
      <c r="M140" s="11"/>
    </row>
    <row r="141" spans="1:13" ht="15" customHeight="1">
      <c r="A141" s="107" t="s">
        <v>66</v>
      </c>
      <c r="B141" s="112" t="s">
        <v>88</v>
      </c>
      <c r="C141" s="103" t="s">
        <v>39</v>
      </c>
      <c r="D141" s="23" t="s">
        <v>17</v>
      </c>
      <c r="E141" s="33">
        <f aca="true" t="shared" si="28" ref="E141:L141">E142+E143+E144+E145</f>
        <v>7264.2</v>
      </c>
      <c r="F141" s="33">
        <f t="shared" si="28"/>
        <v>2682.1000000000004</v>
      </c>
      <c r="G141" s="33">
        <f t="shared" si="28"/>
        <v>5612</v>
      </c>
      <c r="H141" s="33">
        <f t="shared" si="28"/>
        <v>2000</v>
      </c>
      <c r="I141" s="33">
        <f t="shared" si="28"/>
        <v>0</v>
      </c>
      <c r="J141" s="33">
        <f t="shared" si="28"/>
        <v>300</v>
      </c>
      <c r="K141" s="33">
        <f t="shared" si="28"/>
        <v>1652.2</v>
      </c>
      <c r="L141" s="33">
        <f t="shared" si="28"/>
        <v>682.1</v>
      </c>
      <c r="M141" s="135" t="s">
        <v>115</v>
      </c>
    </row>
    <row r="142" spans="1:13" ht="15" customHeight="1">
      <c r="A142" s="108"/>
      <c r="B142" s="113"/>
      <c r="C142" s="104"/>
      <c r="D142" s="5" t="s">
        <v>13</v>
      </c>
      <c r="E142" s="33">
        <v>2005.2</v>
      </c>
      <c r="F142" s="33">
        <v>0</v>
      </c>
      <c r="G142" s="33">
        <v>1703</v>
      </c>
      <c r="H142" s="33">
        <v>0</v>
      </c>
      <c r="I142" s="33">
        <v>0</v>
      </c>
      <c r="J142" s="33">
        <v>0</v>
      </c>
      <c r="K142" s="33">
        <v>302.2</v>
      </c>
      <c r="L142" s="33">
        <v>0</v>
      </c>
      <c r="M142" s="136"/>
    </row>
    <row r="143" spans="1:13" ht="15">
      <c r="A143" s="108"/>
      <c r="B143" s="113"/>
      <c r="C143" s="104"/>
      <c r="D143" s="5" t="s">
        <v>10</v>
      </c>
      <c r="E143" s="33">
        <v>1703</v>
      </c>
      <c r="F143" s="33">
        <v>0</v>
      </c>
      <c r="G143" s="33">
        <v>1303</v>
      </c>
      <c r="H143" s="33">
        <v>0</v>
      </c>
      <c r="I143" s="33">
        <v>0</v>
      </c>
      <c r="J143" s="33">
        <v>0</v>
      </c>
      <c r="K143" s="33">
        <v>400</v>
      </c>
      <c r="L143" s="33">
        <v>0</v>
      </c>
      <c r="M143" s="137"/>
    </row>
    <row r="144" spans="1:13" ht="15">
      <c r="A144" s="108"/>
      <c r="B144" s="113"/>
      <c r="C144" s="104"/>
      <c r="D144" s="18" t="s">
        <v>276</v>
      </c>
      <c r="E144" s="33">
        <v>1753</v>
      </c>
      <c r="F144" s="33">
        <v>355.8</v>
      </c>
      <c r="G144" s="33">
        <v>1303</v>
      </c>
      <c r="H144" s="33">
        <v>0</v>
      </c>
      <c r="I144" s="33">
        <v>0</v>
      </c>
      <c r="J144" s="33">
        <v>0</v>
      </c>
      <c r="K144" s="33">
        <v>450</v>
      </c>
      <c r="L144" s="33">
        <v>355.8</v>
      </c>
      <c r="M144" s="11"/>
    </row>
    <row r="145" spans="1:13" ht="15">
      <c r="A145" s="111"/>
      <c r="B145" s="114"/>
      <c r="C145" s="109"/>
      <c r="D145" s="18" t="s">
        <v>308</v>
      </c>
      <c r="E145" s="33">
        <v>1803</v>
      </c>
      <c r="F145" s="33">
        <v>2326.3</v>
      </c>
      <c r="G145" s="33">
        <v>1303</v>
      </c>
      <c r="H145" s="33">
        <v>2000</v>
      </c>
      <c r="I145" s="33"/>
      <c r="J145" s="33">
        <v>300</v>
      </c>
      <c r="K145" s="33">
        <v>500</v>
      </c>
      <c r="L145" s="33">
        <v>326.3</v>
      </c>
      <c r="M145" s="11"/>
    </row>
    <row r="146" spans="1:13" ht="75">
      <c r="A146" s="13" t="s">
        <v>363</v>
      </c>
      <c r="B146" s="24" t="s">
        <v>364</v>
      </c>
      <c r="C146" s="11" t="s">
        <v>39</v>
      </c>
      <c r="D146" s="18" t="s">
        <v>306</v>
      </c>
      <c r="E146" s="33">
        <v>0</v>
      </c>
      <c r="F146" s="33">
        <f>H146+J146</f>
        <v>910.1</v>
      </c>
      <c r="G146" s="33">
        <v>0</v>
      </c>
      <c r="H146" s="33">
        <v>439.1</v>
      </c>
      <c r="I146" s="33">
        <v>0</v>
      </c>
      <c r="J146" s="33">
        <v>471</v>
      </c>
      <c r="K146" s="33">
        <v>0</v>
      </c>
      <c r="L146" s="33">
        <v>0</v>
      </c>
      <c r="M146" s="11"/>
    </row>
    <row r="147" spans="1:13" ht="60">
      <c r="A147" s="13" t="s">
        <v>365</v>
      </c>
      <c r="B147" s="24" t="s">
        <v>366</v>
      </c>
      <c r="C147" s="11" t="s">
        <v>39</v>
      </c>
      <c r="D147" s="18" t="s">
        <v>306</v>
      </c>
      <c r="E147" s="33">
        <v>0</v>
      </c>
      <c r="F147" s="33">
        <v>1541.5</v>
      </c>
      <c r="G147" s="33">
        <v>0</v>
      </c>
      <c r="H147" s="33">
        <v>1541.5</v>
      </c>
      <c r="I147" s="33">
        <v>0</v>
      </c>
      <c r="J147" s="33">
        <v>0</v>
      </c>
      <c r="K147" s="33">
        <v>0</v>
      </c>
      <c r="L147" s="33">
        <v>0</v>
      </c>
      <c r="M147" s="11"/>
    </row>
    <row r="148" spans="1:13" ht="75">
      <c r="A148" s="13" t="s">
        <v>367</v>
      </c>
      <c r="B148" s="24" t="s">
        <v>368</v>
      </c>
      <c r="C148" s="11" t="s">
        <v>39</v>
      </c>
      <c r="D148" s="18" t="s">
        <v>306</v>
      </c>
      <c r="E148" s="33">
        <v>0</v>
      </c>
      <c r="F148" s="33">
        <v>444.9</v>
      </c>
      <c r="G148" s="33">
        <v>0</v>
      </c>
      <c r="H148" s="33">
        <v>449</v>
      </c>
      <c r="I148" s="33">
        <v>0</v>
      </c>
      <c r="J148" s="33">
        <v>0</v>
      </c>
      <c r="K148" s="33">
        <v>0</v>
      </c>
      <c r="L148" s="33">
        <v>0</v>
      </c>
      <c r="M148" s="11"/>
    </row>
    <row r="149" spans="1:13" ht="90">
      <c r="A149" s="13" t="s">
        <v>369</v>
      </c>
      <c r="B149" s="24" t="s">
        <v>370</v>
      </c>
      <c r="C149" s="11" t="s">
        <v>39</v>
      </c>
      <c r="D149" s="18" t="s">
        <v>306</v>
      </c>
      <c r="E149" s="33">
        <v>0</v>
      </c>
      <c r="F149" s="33">
        <v>23.3</v>
      </c>
      <c r="G149" s="33">
        <v>0</v>
      </c>
      <c r="H149" s="33">
        <v>23.3</v>
      </c>
      <c r="I149" s="33">
        <v>0</v>
      </c>
      <c r="J149" s="33">
        <v>0</v>
      </c>
      <c r="K149" s="33">
        <v>0</v>
      </c>
      <c r="L149" s="33">
        <v>0</v>
      </c>
      <c r="M149" s="11"/>
    </row>
    <row r="150" spans="1:13" ht="60">
      <c r="A150" s="13" t="s">
        <v>371</v>
      </c>
      <c r="B150" s="24" t="s">
        <v>372</v>
      </c>
      <c r="C150" s="11" t="s">
        <v>39</v>
      </c>
      <c r="D150" s="18" t="s">
        <v>306</v>
      </c>
      <c r="E150" s="33">
        <v>0</v>
      </c>
      <c r="F150" s="33">
        <v>22.5</v>
      </c>
      <c r="G150" s="33">
        <v>0</v>
      </c>
      <c r="H150" s="33">
        <v>22.5</v>
      </c>
      <c r="I150" s="33">
        <v>0</v>
      </c>
      <c r="J150" s="33">
        <v>0</v>
      </c>
      <c r="K150" s="33">
        <v>0</v>
      </c>
      <c r="L150" s="33">
        <v>0</v>
      </c>
      <c r="M150" s="11"/>
    </row>
    <row r="151" spans="1:13" ht="13.5" customHeight="1">
      <c r="A151" s="107" t="s">
        <v>90</v>
      </c>
      <c r="B151" s="112" t="s">
        <v>89</v>
      </c>
      <c r="C151" s="103" t="s">
        <v>39</v>
      </c>
      <c r="D151" s="4" t="s">
        <v>17</v>
      </c>
      <c r="E151" s="33">
        <f>E152+E153+E154+E155</f>
        <v>123532.5</v>
      </c>
      <c r="F151" s="33">
        <f aca="true" t="shared" si="29" ref="F151:L151">F152+F153+F154+F155</f>
        <v>24116.16</v>
      </c>
      <c r="G151" s="33">
        <f t="shared" si="29"/>
        <v>82444.6</v>
      </c>
      <c r="H151" s="33">
        <f t="shared" si="29"/>
        <v>12931.369999999999</v>
      </c>
      <c r="I151" s="33">
        <f t="shared" si="29"/>
        <v>0</v>
      </c>
      <c r="J151" s="33">
        <f t="shared" si="29"/>
        <v>0</v>
      </c>
      <c r="K151" s="33">
        <f t="shared" si="29"/>
        <v>41087.9</v>
      </c>
      <c r="L151" s="33">
        <f t="shared" si="29"/>
        <v>11181.79</v>
      </c>
      <c r="M151" s="135"/>
    </row>
    <row r="152" spans="1:13" ht="15">
      <c r="A152" s="108"/>
      <c r="B152" s="113"/>
      <c r="C152" s="104"/>
      <c r="D152" s="5" t="s">
        <v>13</v>
      </c>
      <c r="E152" s="33">
        <v>8854.1</v>
      </c>
      <c r="F152" s="33">
        <v>2198.12</v>
      </c>
      <c r="G152" s="33">
        <v>626</v>
      </c>
      <c r="H152" s="33">
        <v>0</v>
      </c>
      <c r="I152" s="33">
        <v>0</v>
      </c>
      <c r="J152" s="33">
        <v>0</v>
      </c>
      <c r="K152" s="33">
        <v>8228.1</v>
      </c>
      <c r="L152" s="33">
        <v>2198.12</v>
      </c>
      <c r="M152" s="136"/>
    </row>
    <row r="153" spans="1:13" ht="15">
      <c r="A153" s="108"/>
      <c r="B153" s="113"/>
      <c r="C153" s="104"/>
      <c r="D153" s="5" t="s">
        <v>10</v>
      </c>
      <c r="E153" s="33">
        <v>12331.3</v>
      </c>
      <c r="F153" s="33">
        <f>H153+J153+L153</f>
        <v>2473.44</v>
      </c>
      <c r="G153" s="33">
        <v>2864</v>
      </c>
      <c r="H153" s="33">
        <v>2261.57</v>
      </c>
      <c r="I153" s="33">
        <v>0</v>
      </c>
      <c r="J153" s="33">
        <v>0</v>
      </c>
      <c r="K153" s="33">
        <v>9467.3</v>
      </c>
      <c r="L153" s="33">
        <v>211.87</v>
      </c>
      <c r="M153" s="10"/>
    </row>
    <row r="154" spans="1:13" ht="15">
      <c r="A154" s="108"/>
      <c r="B154" s="113"/>
      <c r="C154" s="104"/>
      <c r="D154" s="18" t="s">
        <v>276</v>
      </c>
      <c r="E154" s="33">
        <v>48702.4</v>
      </c>
      <c r="F154" s="33">
        <v>6388</v>
      </c>
      <c r="G154" s="33">
        <v>37817.5</v>
      </c>
      <c r="H154" s="33">
        <v>4175</v>
      </c>
      <c r="I154" s="33">
        <v>0</v>
      </c>
      <c r="J154" s="33">
        <v>0</v>
      </c>
      <c r="K154" s="33">
        <v>10884.9</v>
      </c>
      <c r="L154" s="33">
        <v>2213</v>
      </c>
      <c r="M154" s="11"/>
    </row>
    <row r="155" spans="1:13" ht="15">
      <c r="A155" s="108"/>
      <c r="B155" s="113"/>
      <c r="C155" s="104"/>
      <c r="D155" s="18" t="s">
        <v>308</v>
      </c>
      <c r="E155" s="33">
        <f>E160+E165</f>
        <v>53644.7</v>
      </c>
      <c r="F155" s="33">
        <f aca="true" t="shared" si="30" ref="F155:K155">F160+F165</f>
        <v>13056.6</v>
      </c>
      <c r="G155" s="33">
        <f t="shared" si="30"/>
        <v>41137.1</v>
      </c>
      <c r="H155" s="33">
        <f t="shared" si="30"/>
        <v>6494.8</v>
      </c>
      <c r="I155" s="33">
        <f t="shared" si="30"/>
        <v>0</v>
      </c>
      <c r="J155" s="33">
        <f t="shared" si="30"/>
        <v>0</v>
      </c>
      <c r="K155" s="33">
        <f t="shared" si="30"/>
        <v>12507.6</v>
      </c>
      <c r="L155" s="33">
        <f>L160+L165</f>
        <v>6558.8</v>
      </c>
      <c r="M155" s="11"/>
    </row>
    <row r="156" spans="1:13" ht="15" customHeight="1">
      <c r="A156" s="107" t="s">
        <v>91</v>
      </c>
      <c r="B156" s="105" t="s">
        <v>93</v>
      </c>
      <c r="C156" s="103" t="s">
        <v>39</v>
      </c>
      <c r="D156" s="4" t="s">
        <v>17</v>
      </c>
      <c r="E156" s="33">
        <f>E157+E158+E159+E160</f>
        <v>112878.5</v>
      </c>
      <c r="F156" s="33">
        <f aca="true" t="shared" si="31" ref="F156:L156">F157+F158+F159+F160</f>
        <v>21606.42</v>
      </c>
      <c r="G156" s="33">
        <f t="shared" si="31"/>
        <v>73290.6</v>
      </c>
      <c r="H156" s="33">
        <f t="shared" si="31"/>
        <v>10669.8</v>
      </c>
      <c r="I156" s="33">
        <f t="shared" si="31"/>
        <v>0</v>
      </c>
      <c r="J156" s="33">
        <f t="shared" si="31"/>
        <v>0</v>
      </c>
      <c r="K156" s="33">
        <f t="shared" si="31"/>
        <v>39587.9</v>
      </c>
      <c r="L156" s="33">
        <f t="shared" si="31"/>
        <v>10933.619999999999</v>
      </c>
      <c r="M156" s="135" t="s">
        <v>115</v>
      </c>
    </row>
    <row r="157" spans="1:13" ht="15" customHeight="1">
      <c r="A157" s="108"/>
      <c r="B157" s="106"/>
      <c r="C157" s="104"/>
      <c r="D157" s="5" t="s">
        <v>13</v>
      </c>
      <c r="E157" s="33">
        <v>7928.1</v>
      </c>
      <c r="F157" s="33">
        <v>2198.12</v>
      </c>
      <c r="G157" s="33">
        <v>0</v>
      </c>
      <c r="H157" s="33">
        <v>0</v>
      </c>
      <c r="I157" s="33">
        <v>0</v>
      </c>
      <c r="J157" s="33">
        <v>0</v>
      </c>
      <c r="K157" s="33">
        <v>7928.1</v>
      </c>
      <c r="L157" s="33">
        <v>2198.12</v>
      </c>
      <c r="M157" s="136"/>
    </row>
    <row r="158" spans="1:13" ht="15">
      <c r="A158" s="108"/>
      <c r="B158" s="106"/>
      <c r="C158" s="104"/>
      <c r="D158" s="5" t="s">
        <v>10</v>
      </c>
      <c r="E158" s="33">
        <v>9117.3</v>
      </c>
      <c r="F158" s="33">
        <v>0</v>
      </c>
      <c r="G158" s="33">
        <v>0</v>
      </c>
      <c r="H158" s="33">
        <v>0</v>
      </c>
      <c r="I158" s="33">
        <v>0</v>
      </c>
      <c r="J158" s="33">
        <v>0</v>
      </c>
      <c r="K158" s="33">
        <v>9117.3</v>
      </c>
      <c r="L158" s="33">
        <v>0</v>
      </c>
      <c r="M158" s="137"/>
    </row>
    <row r="159" spans="1:13" ht="15">
      <c r="A159" s="108"/>
      <c r="B159" s="106"/>
      <c r="C159" s="104"/>
      <c r="D159" s="18" t="s">
        <v>276</v>
      </c>
      <c r="E159" s="33">
        <v>45430.4</v>
      </c>
      <c r="F159" s="33">
        <v>6351.7</v>
      </c>
      <c r="G159" s="33">
        <v>34945.5</v>
      </c>
      <c r="H159" s="33">
        <v>4175</v>
      </c>
      <c r="I159" s="33">
        <v>0</v>
      </c>
      <c r="J159" s="33">
        <v>0</v>
      </c>
      <c r="K159" s="33">
        <v>10484.9</v>
      </c>
      <c r="L159" s="33">
        <v>2176.7</v>
      </c>
      <c r="M159" s="11"/>
    </row>
    <row r="160" spans="1:13" ht="15">
      <c r="A160" s="108"/>
      <c r="B160" s="106"/>
      <c r="C160" s="104"/>
      <c r="D160" s="18" t="s">
        <v>308</v>
      </c>
      <c r="E160" s="33">
        <v>50402.7</v>
      </c>
      <c r="F160" s="33">
        <v>13056.6</v>
      </c>
      <c r="G160" s="33">
        <v>38345.1</v>
      </c>
      <c r="H160" s="33">
        <v>6494.8</v>
      </c>
      <c r="I160" s="33">
        <v>0</v>
      </c>
      <c r="J160" s="33">
        <v>0</v>
      </c>
      <c r="K160" s="33">
        <v>12057.6</v>
      </c>
      <c r="L160" s="33">
        <v>6558.8</v>
      </c>
      <c r="M160" s="11"/>
    </row>
    <row r="161" spans="1:13" ht="15" customHeight="1">
      <c r="A161" s="107" t="s">
        <v>92</v>
      </c>
      <c r="B161" s="105" t="s">
        <v>94</v>
      </c>
      <c r="C161" s="103" t="s">
        <v>39</v>
      </c>
      <c r="D161" s="4" t="s">
        <v>17</v>
      </c>
      <c r="E161" s="33">
        <f>E162+E163+E164+E165</f>
        <v>10654</v>
      </c>
      <c r="F161" s="33">
        <f aca="true" t="shared" si="32" ref="F161:L161">F162+F163+F164+F165</f>
        <v>2510.7000000000003</v>
      </c>
      <c r="G161" s="33">
        <f t="shared" si="32"/>
        <v>9154</v>
      </c>
      <c r="H161" s="33">
        <f t="shared" si="32"/>
        <v>2261.57</v>
      </c>
      <c r="I161" s="33">
        <f t="shared" si="32"/>
        <v>0</v>
      </c>
      <c r="J161" s="33">
        <f t="shared" si="32"/>
        <v>0</v>
      </c>
      <c r="K161" s="33">
        <f t="shared" si="32"/>
        <v>1500</v>
      </c>
      <c r="L161" s="33">
        <f t="shared" si="32"/>
        <v>248.17000000000002</v>
      </c>
      <c r="M161" s="135"/>
    </row>
    <row r="162" spans="1:13" ht="15" customHeight="1">
      <c r="A162" s="108"/>
      <c r="B162" s="106"/>
      <c r="C162" s="104"/>
      <c r="D162" s="5" t="s">
        <v>13</v>
      </c>
      <c r="E162" s="33">
        <v>926</v>
      </c>
      <c r="F162" s="33">
        <v>0</v>
      </c>
      <c r="G162" s="33">
        <v>626</v>
      </c>
      <c r="H162" s="33">
        <v>0</v>
      </c>
      <c r="I162" s="33">
        <v>0</v>
      </c>
      <c r="J162" s="33">
        <v>0</v>
      </c>
      <c r="K162" s="33">
        <v>300</v>
      </c>
      <c r="L162" s="33">
        <v>0</v>
      </c>
      <c r="M162" s="136"/>
    </row>
    <row r="163" spans="1:13" ht="15">
      <c r="A163" s="108"/>
      <c r="B163" s="106"/>
      <c r="C163" s="104"/>
      <c r="D163" s="5" t="s">
        <v>10</v>
      </c>
      <c r="E163" s="33">
        <v>3214</v>
      </c>
      <c r="F163" s="33">
        <v>2474.4</v>
      </c>
      <c r="G163" s="33">
        <v>2864</v>
      </c>
      <c r="H163" s="33">
        <v>2261.57</v>
      </c>
      <c r="I163" s="33">
        <v>0</v>
      </c>
      <c r="J163" s="33">
        <v>0</v>
      </c>
      <c r="K163" s="33">
        <v>350</v>
      </c>
      <c r="L163" s="33">
        <v>211.87</v>
      </c>
      <c r="M163" s="137"/>
    </row>
    <row r="164" spans="1:13" ht="15">
      <c r="A164" s="108"/>
      <c r="B164" s="106"/>
      <c r="C164" s="104"/>
      <c r="D164" s="18" t="s">
        <v>277</v>
      </c>
      <c r="E164" s="33">
        <v>3272</v>
      </c>
      <c r="F164" s="33">
        <v>36.3</v>
      </c>
      <c r="G164" s="33">
        <v>2872</v>
      </c>
      <c r="H164" s="33">
        <v>0</v>
      </c>
      <c r="I164" s="33">
        <v>0</v>
      </c>
      <c r="J164" s="33">
        <v>0</v>
      </c>
      <c r="K164" s="33">
        <v>400</v>
      </c>
      <c r="L164" s="33">
        <v>36.3</v>
      </c>
      <c r="M164" s="11"/>
    </row>
    <row r="165" spans="1:13" ht="15">
      <c r="A165" s="111"/>
      <c r="B165" s="110"/>
      <c r="C165" s="109"/>
      <c r="D165" s="18" t="s">
        <v>306</v>
      </c>
      <c r="E165" s="33">
        <v>3242</v>
      </c>
      <c r="F165" s="33">
        <v>0</v>
      </c>
      <c r="G165" s="33">
        <v>2792</v>
      </c>
      <c r="H165" s="33">
        <v>0</v>
      </c>
      <c r="I165" s="33">
        <v>0</v>
      </c>
      <c r="J165" s="33">
        <v>0</v>
      </c>
      <c r="K165" s="33">
        <v>450</v>
      </c>
      <c r="L165" s="33">
        <v>0</v>
      </c>
      <c r="M165" s="11" t="s">
        <v>115</v>
      </c>
    </row>
    <row r="166" spans="1:13" ht="13.5" customHeight="1">
      <c r="A166" s="107" t="s">
        <v>96</v>
      </c>
      <c r="B166" s="105" t="s">
        <v>95</v>
      </c>
      <c r="C166" s="103" t="s">
        <v>39</v>
      </c>
      <c r="D166" s="4" t="s">
        <v>17</v>
      </c>
      <c r="E166" s="33">
        <f>E167+E168+E169+E170</f>
        <v>42672.1</v>
      </c>
      <c r="F166" s="33">
        <f aca="true" t="shared" si="33" ref="F166:L166">F167+F168+F169+F170</f>
        <v>16721.1</v>
      </c>
      <c r="G166" s="33">
        <f t="shared" si="33"/>
        <v>40096.2</v>
      </c>
      <c r="H166" s="33">
        <f t="shared" si="33"/>
        <v>13973.800000000001</v>
      </c>
      <c r="I166" s="33">
        <f t="shared" si="33"/>
        <v>2575.9</v>
      </c>
      <c r="J166" s="33">
        <f t="shared" si="33"/>
        <v>2747.3</v>
      </c>
      <c r="K166" s="33">
        <f t="shared" si="33"/>
        <v>0</v>
      </c>
      <c r="L166" s="33">
        <f t="shared" si="33"/>
        <v>0</v>
      </c>
      <c r="M166" s="135"/>
    </row>
    <row r="167" spans="1:13" ht="15">
      <c r="A167" s="108"/>
      <c r="B167" s="106"/>
      <c r="C167" s="104"/>
      <c r="D167" s="5" t="s">
        <v>13</v>
      </c>
      <c r="E167" s="33">
        <v>15886</v>
      </c>
      <c r="F167" s="33">
        <v>13633.2</v>
      </c>
      <c r="G167" s="33">
        <v>15186</v>
      </c>
      <c r="H167" s="33">
        <v>13490.6</v>
      </c>
      <c r="I167" s="33">
        <v>700</v>
      </c>
      <c r="J167" s="33">
        <v>142.6</v>
      </c>
      <c r="K167" s="33">
        <v>0</v>
      </c>
      <c r="L167" s="33">
        <v>0</v>
      </c>
      <c r="M167" s="136"/>
    </row>
    <row r="168" spans="1:13" ht="15">
      <c r="A168" s="108"/>
      <c r="B168" s="106"/>
      <c r="C168" s="104"/>
      <c r="D168" s="5" t="s">
        <v>10</v>
      </c>
      <c r="E168" s="33">
        <v>9586.1</v>
      </c>
      <c r="F168" s="33">
        <v>2087.9</v>
      </c>
      <c r="G168" s="33">
        <v>7710.2</v>
      </c>
      <c r="H168" s="33">
        <v>483.2</v>
      </c>
      <c r="I168" s="33">
        <v>1875.9</v>
      </c>
      <c r="J168" s="33">
        <v>1604.7</v>
      </c>
      <c r="K168" s="33">
        <v>0</v>
      </c>
      <c r="L168" s="33">
        <v>0</v>
      </c>
      <c r="M168" s="137"/>
    </row>
    <row r="169" spans="1:13" ht="15">
      <c r="A169" s="108"/>
      <c r="B169" s="106"/>
      <c r="C169" s="104"/>
      <c r="D169" s="18" t="s">
        <v>276</v>
      </c>
      <c r="E169" s="33">
        <v>17200</v>
      </c>
      <c r="F169" s="33">
        <v>0</v>
      </c>
      <c r="G169" s="33">
        <v>17200</v>
      </c>
      <c r="H169" s="33">
        <v>0</v>
      </c>
      <c r="I169" s="33">
        <v>0</v>
      </c>
      <c r="J169" s="33">
        <v>0</v>
      </c>
      <c r="K169" s="33">
        <v>0</v>
      </c>
      <c r="L169" s="33">
        <v>0</v>
      </c>
      <c r="M169" s="11"/>
    </row>
    <row r="170" spans="1:13" ht="15">
      <c r="A170" s="111"/>
      <c r="B170" s="110"/>
      <c r="C170" s="109"/>
      <c r="D170" s="18" t="s">
        <v>308</v>
      </c>
      <c r="E170" s="33">
        <f>E175+E180+E185+E190+E195</f>
        <v>0</v>
      </c>
      <c r="F170" s="33">
        <f aca="true" t="shared" si="34" ref="F170:L170">F175+F180+F185+F190+F195</f>
        <v>1000</v>
      </c>
      <c r="G170" s="33">
        <f t="shared" si="34"/>
        <v>0</v>
      </c>
      <c r="H170" s="33">
        <f t="shared" si="34"/>
        <v>0</v>
      </c>
      <c r="I170" s="33">
        <f t="shared" si="34"/>
        <v>0</v>
      </c>
      <c r="J170" s="33">
        <f t="shared" si="34"/>
        <v>1000</v>
      </c>
      <c r="K170" s="33">
        <f t="shared" si="34"/>
        <v>0</v>
      </c>
      <c r="L170" s="33">
        <f t="shared" si="34"/>
        <v>0</v>
      </c>
      <c r="M170" s="11"/>
    </row>
    <row r="171" spans="1:13" ht="15" customHeight="1">
      <c r="A171" s="107" t="s">
        <v>97</v>
      </c>
      <c r="B171" s="105" t="s">
        <v>102</v>
      </c>
      <c r="C171" s="103" t="s">
        <v>39</v>
      </c>
      <c r="D171" s="4" t="s">
        <v>17</v>
      </c>
      <c r="E171" s="33">
        <f>E172+E173+E174+E175</f>
        <v>9166.7</v>
      </c>
      <c r="F171" s="33">
        <f aca="true" t="shared" si="35" ref="F171:L171">F172+F173+F174+F175</f>
        <v>7723</v>
      </c>
      <c r="G171" s="33">
        <f t="shared" si="35"/>
        <v>7834.6</v>
      </c>
      <c r="H171" s="33">
        <f t="shared" si="35"/>
        <v>6665.5</v>
      </c>
      <c r="I171" s="33">
        <f t="shared" si="35"/>
        <v>1332.1</v>
      </c>
      <c r="J171" s="33">
        <f t="shared" si="35"/>
        <v>1057.5</v>
      </c>
      <c r="K171" s="33">
        <f t="shared" si="35"/>
        <v>0</v>
      </c>
      <c r="L171" s="33">
        <f t="shared" si="35"/>
        <v>0</v>
      </c>
      <c r="M171" s="11"/>
    </row>
    <row r="172" spans="1:13" ht="15" customHeight="1">
      <c r="A172" s="108"/>
      <c r="B172" s="106"/>
      <c r="C172" s="104"/>
      <c r="D172" s="5" t="s">
        <v>13</v>
      </c>
      <c r="E172" s="33">
        <v>7943</v>
      </c>
      <c r="F172" s="33">
        <v>6499.3</v>
      </c>
      <c r="G172" s="33">
        <v>7593</v>
      </c>
      <c r="H172" s="33">
        <v>6423.9</v>
      </c>
      <c r="I172" s="33">
        <v>350</v>
      </c>
      <c r="J172" s="33">
        <v>75.4</v>
      </c>
      <c r="K172" s="33">
        <v>0</v>
      </c>
      <c r="L172" s="33">
        <v>0</v>
      </c>
      <c r="M172" s="11"/>
    </row>
    <row r="173" spans="1:13" ht="15">
      <c r="A173" s="108"/>
      <c r="B173" s="106"/>
      <c r="C173" s="104"/>
      <c r="D173" s="5" t="s">
        <v>10</v>
      </c>
      <c r="E173" s="33">
        <v>1223.7</v>
      </c>
      <c r="F173" s="33">
        <v>1223.7</v>
      </c>
      <c r="G173" s="33">
        <v>241.6</v>
      </c>
      <c r="H173" s="33">
        <v>241.6</v>
      </c>
      <c r="I173" s="33">
        <v>982.1</v>
      </c>
      <c r="J173" s="33">
        <v>982.1</v>
      </c>
      <c r="K173" s="33">
        <v>0</v>
      </c>
      <c r="L173" s="33">
        <v>0</v>
      </c>
      <c r="M173" s="10"/>
    </row>
    <row r="174" spans="1:13" ht="15">
      <c r="A174" s="108"/>
      <c r="B174" s="106"/>
      <c r="C174" s="104"/>
      <c r="D174" s="18" t="s">
        <v>276</v>
      </c>
      <c r="E174" s="33">
        <v>0</v>
      </c>
      <c r="F174" s="33">
        <v>0</v>
      </c>
      <c r="G174" s="33">
        <v>0</v>
      </c>
      <c r="H174" s="33">
        <v>0</v>
      </c>
      <c r="I174" s="33">
        <v>0</v>
      </c>
      <c r="J174" s="33">
        <v>0</v>
      </c>
      <c r="K174" s="33">
        <v>0</v>
      </c>
      <c r="L174" s="33">
        <v>0</v>
      </c>
      <c r="M174" s="11"/>
    </row>
    <row r="175" spans="1:13" ht="15">
      <c r="A175" s="111"/>
      <c r="B175" s="110"/>
      <c r="C175" s="109"/>
      <c r="D175" s="18" t="s">
        <v>308</v>
      </c>
      <c r="E175" s="33">
        <v>0</v>
      </c>
      <c r="F175" s="33">
        <v>0</v>
      </c>
      <c r="G175" s="33">
        <v>0</v>
      </c>
      <c r="H175" s="33">
        <v>0</v>
      </c>
      <c r="I175" s="33">
        <v>0</v>
      </c>
      <c r="J175" s="33">
        <v>0</v>
      </c>
      <c r="K175" s="33">
        <v>0</v>
      </c>
      <c r="L175" s="33">
        <v>0</v>
      </c>
      <c r="M175" s="11"/>
    </row>
    <row r="176" spans="1:13" ht="15" customHeight="1">
      <c r="A176" s="107" t="s">
        <v>98</v>
      </c>
      <c r="B176" s="105" t="s">
        <v>103</v>
      </c>
      <c r="C176" s="103" t="s">
        <v>39</v>
      </c>
      <c r="D176" s="4" t="s">
        <v>17</v>
      </c>
      <c r="E176" s="33">
        <f>E177+E178+E179+E180</f>
        <v>9078.4</v>
      </c>
      <c r="F176" s="33">
        <f aca="true" t="shared" si="36" ref="F176:L176">F177+F178+F179+F180</f>
        <v>7998.099999999999</v>
      </c>
      <c r="G176" s="33">
        <f t="shared" si="36"/>
        <v>7834.6</v>
      </c>
      <c r="H176" s="33">
        <f t="shared" si="36"/>
        <v>7308.3</v>
      </c>
      <c r="I176" s="33">
        <f t="shared" si="36"/>
        <v>1243.8</v>
      </c>
      <c r="J176" s="33">
        <f t="shared" si="36"/>
        <v>689.8000000000001</v>
      </c>
      <c r="K176" s="33">
        <f t="shared" si="36"/>
        <v>0</v>
      </c>
      <c r="L176" s="33">
        <f t="shared" si="36"/>
        <v>0</v>
      </c>
      <c r="M176" s="135"/>
    </row>
    <row r="177" spans="1:13" ht="15" customHeight="1">
      <c r="A177" s="108"/>
      <c r="B177" s="106"/>
      <c r="C177" s="104"/>
      <c r="D177" s="5" t="s">
        <v>13</v>
      </c>
      <c r="E177" s="33">
        <v>7943</v>
      </c>
      <c r="F177" s="33">
        <v>7133.9</v>
      </c>
      <c r="G177" s="33">
        <v>7593</v>
      </c>
      <c r="H177" s="33">
        <v>7066.7</v>
      </c>
      <c r="I177" s="33">
        <v>350</v>
      </c>
      <c r="J177" s="33">
        <v>67.2</v>
      </c>
      <c r="K177" s="33">
        <v>0</v>
      </c>
      <c r="L177" s="33">
        <v>0</v>
      </c>
      <c r="M177" s="136"/>
    </row>
    <row r="178" spans="1:13" ht="15">
      <c r="A178" s="108"/>
      <c r="B178" s="106"/>
      <c r="C178" s="104"/>
      <c r="D178" s="5" t="s">
        <v>10</v>
      </c>
      <c r="E178" s="33">
        <v>1135.4</v>
      </c>
      <c r="F178" s="33">
        <v>864.2</v>
      </c>
      <c r="G178" s="33">
        <v>241.6</v>
      </c>
      <c r="H178" s="33">
        <v>241.6</v>
      </c>
      <c r="I178" s="33">
        <v>893.8</v>
      </c>
      <c r="J178" s="33">
        <v>622.6</v>
      </c>
      <c r="K178" s="33">
        <v>0</v>
      </c>
      <c r="L178" s="33">
        <v>0</v>
      </c>
      <c r="M178" s="137"/>
    </row>
    <row r="179" spans="1:13" ht="15">
      <c r="A179" s="108"/>
      <c r="B179" s="106"/>
      <c r="C179" s="104"/>
      <c r="D179" s="18" t="s">
        <v>276</v>
      </c>
      <c r="E179" s="33">
        <v>0</v>
      </c>
      <c r="F179" s="33">
        <v>0</v>
      </c>
      <c r="G179" s="33">
        <v>0</v>
      </c>
      <c r="H179" s="33">
        <v>0</v>
      </c>
      <c r="I179" s="33">
        <v>0</v>
      </c>
      <c r="J179" s="33">
        <v>0</v>
      </c>
      <c r="K179" s="33">
        <v>0</v>
      </c>
      <c r="L179" s="33">
        <v>0</v>
      </c>
      <c r="M179" s="11"/>
    </row>
    <row r="180" spans="1:13" ht="15">
      <c r="A180" s="108"/>
      <c r="B180" s="106"/>
      <c r="C180" s="104"/>
      <c r="D180" s="18" t="s">
        <v>308</v>
      </c>
      <c r="E180" s="33">
        <v>0</v>
      </c>
      <c r="F180" s="33">
        <v>0</v>
      </c>
      <c r="G180" s="33">
        <v>0</v>
      </c>
      <c r="H180" s="33">
        <v>0</v>
      </c>
      <c r="I180" s="33">
        <v>0</v>
      </c>
      <c r="J180" s="33">
        <v>0</v>
      </c>
      <c r="K180" s="33">
        <v>0</v>
      </c>
      <c r="L180" s="33">
        <v>0</v>
      </c>
      <c r="M180" s="11"/>
    </row>
    <row r="181" spans="1:13" ht="15" customHeight="1">
      <c r="A181" s="107" t="s">
        <v>99</v>
      </c>
      <c r="B181" s="105" t="s">
        <v>104</v>
      </c>
      <c r="C181" s="103" t="s">
        <v>39</v>
      </c>
      <c r="D181" s="4" t="s">
        <v>17</v>
      </c>
      <c r="E181" s="33">
        <f>E182+E183+E184+E185</f>
        <v>7027</v>
      </c>
      <c r="F181" s="33">
        <f aca="true" t="shared" si="37" ref="F181:L181">F182+F183+F184+F185</f>
        <v>0</v>
      </c>
      <c r="G181" s="33">
        <f t="shared" si="37"/>
        <v>7027</v>
      </c>
      <c r="H181" s="33">
        <f t="shared" si="37"/>
        <v>0</v>
      </c>
      <c r="I181" s="33">
        <f t="shared" si="37"/>
        <v>0</v>
      </c>
      <c r="J181" s="33">
        <f t="shared" si="37"/>
        <v>0</v>
      </c>
      <c r="K181" s="33">
        <f t="shared" si="37"/>
        <v>0</v>
      </c>
      <c r="L181" s="33">
        <f t="shared" si="37"/>
        <v>0</v>
      </c>
      <c r="M181" s="135" t="s">
        <v>115</v>
      </c>
    </row>
    <row r="182" spans="1:13" ht="15" customHeight="1">
      <c r="A182" s="108"/>
      <c r="B182" s="106"/>
      <c r="C182" s="104"/>
      <c r="D182" s="5" t="s">
        <v>13</v>
      </c>
      <c r="E182" s="33">
        <v>0</v>
      </c>
      <c r="F182" s="33">
        <v>0</v>
      </c>
      <c r="G182" s="33">
        <v>0</v>
      </c>
      <c r="H182" s="33">
        <v>0</v>
      </c>
      <c r="I182" s="33">
        <v>0</v>
      </c>
      <c r="J182" s="33">
        <v>0</v>
      </c>
      <c r="K182" s="33">
        <v>0</v>
      </c>
      <c r="L182" s="33">
        <v>0</v>
      </c>
      <c r="M182" s="136"/>
    </row>
    <row r="183" spans="1:13" ht="15">
      <c r="A183" s="108"/>
      <c r="B183" s="106"/>
      <c r="C183" s="104"/>
      <c r="D183" s="5" t="s">
        <v>10</v>
      </c>
      <c r="E183" s="33">
        <v>7027</v>
      </c>
      <c r="F183" s="33">
        <v>0</v>
      </c>
      <c r="G183" s="33">
        <v>7027</v>
      </c>
      <c r="H183" s="33">
        <v>0</v>
      </c>
      <c r="I183" s="33">
        <v>0</v>
      </c>
      <c r="J183" s="33">
        <v>0</v>
      </c>
      <c r="K183" s="33">
        <v>0</v>
      </c>
      <c r="L183" s="33">
        <v>0</v>
      </c>
      <c r="M183" s="137"/>
    </row>
    <row r="184" spans="1:13" ht="15">
      <c r="A184" s="108"/>
      <c r="B184" s="106"/>
      <c r="C184" s="104"/>
      <c r="D184" s="18" t="s">
        <v>276</v>
      </c>
      <c r="E184" s="33">
        <v>0</v>
      </c>
      <c r="F184" s="33">
        <v>0</v>
      </c>
      <c r="G184" s="33">
        <v>0</v>
      </c>
      <c r="H184" s="33">
        <v>0</v>
      </c>
      <c r="I184" s="33">
        <v>0</v>
      </c>
      <c r="J184" s="33">
        <v>0</v>
      </c>
      <c r="K184" s="33">
        <v>0</v>
      </c>
      <c r="L184" s="33">
        <v>0</v>
      </c>
      <c r="M184" s="11"/>
    </row>
    <row r="185" spans="1:13" ht="15">
      <c r="A185" s="108"/>
      <c r="B185" s="106"/>
      <c r="C185" s="104"/>
      <c r="D185" s="18" t="s">
        <v>308</v>
      </c>
      <c r="E185" s="33">
        <v>0</v>
      </c>
      <c r="F185" s="33">
        <v>0</v>
      </c>
      <c r="G185" s="33">
        <v>0</v>
      </c>
      <c r="H185" s="33">
        <v>0</v>
      </c>
      <c r="I185" s="33">
        <v>0</v>
      </c>
      <c r="J185" s="33">
        <v>0</v>
      </c>
      <c r="K185" s="33">
        <v>0</v>
      </c>
      <c r="L185" s="33">
        <v>0</v>
      </c>
      <c r="M185" s="11"/>
    </row>
    <row r="186" spans="1:13" ht="15" customHeight="1">
      <c r="A186" s="107" t="s">
        <v>100</v>
      </c>
      <c r="B186" s="105" t="s">
        <v>105</v>
      </c>
      <c r="C186" s="103" t="s">
        <v>39</v>
      </c>
      <c r="D186" s="4" t="s">
        <v>17</v>
      </c>
      <c r="E186" s="33">
        <f>E187+E188+E189+E190</f>
        <v>8800</v>
      </c>
      <c r="F186" s="33">
        <v>0</v>
      </c>
      <c r="G186" s="33">
        <f aca="true" t="shared" si="38" ref="G186:L186">G187+G188+G189+G190</f>
        <v>8800</v>
      </c>
      <c r="H186" s="33">
        <f t="shared" si="38"/>
        <v>0</v>
      </c>
      <c r="I186" s="33">
        <f t="shared" si="38"/>
        <v>0</v>
      </c>
      <c r="J186" s="33">
        <f t="shared" si="38"/>
        <v>0</v>
      </c>
      <c r="K186" s="33">
        <f t="shared" si="38"/>
        <v>0</v>
      </c>
      <c r="L186" s="33">
        <f t="shared" si="38"/>
        <v>0</v>
      </c>
      <c r="M186" s="135" t="s">
        <v>115</v>
      </c>
    </row>
    <row r="187" spans="1:13" ht="15" customHeight="1">
      <c r="A187" s="108"/>
      <c r="B187" s="106"/>
      <c r="C187" s="104"/>
      <c r="D187" s="5" t="s">
        <v>13</v>
      </c>
      <c r="E187" s="33">
        <v>0</v>
      </c>
      <c r="F187" s="33">
        <v>0</v>
      </c>
      <c r="G187" s="33">
        <v>0</v>
      </c>
      <c r="H187" s="33">
        <v>0</v>
      </c>
      <c r="I187" s="33">
        <v>0</v>
      </c>
      <c r="J187" s="33">
        <v>0</v>
      </c>
      <c r="K187" s="33">
        <v>0</v>
      </c>
      <c r="L187" s="33">
        <v>0</v>
      </c>
      <c r="M187" s="136"/>
    </row>
    <row r="188" spans="1:13" ht="15">
      <c r="A188" s="108"/>
      <c r="B188" s="106"/>
      <c r="C188" s="104"/>
      <c r="D188" s="5" t="s">
        <v>10</v>
      </c>
      <c r="E188" s="33">
        <v>200</v>
      </c>
      <c r="F188" s="33">
        <v>0</v>
      </c>
      <c r="G188" s="33">
        <v>200</v>
      </c>
      <c r="H188" s="33">
        <v>0</v>
      </c>
      <c r="I188" s="33">
        <v>0</v>
      </c>
      <c r="J188" s="33">
        <v>0</v>
      </c>
      <c r="K188" s="33">
        <v>0</v>
      </c>
      <c r="L188" s="33">
        <v>0</v>
      </c>
      <c r="M188" s="137"/>
    </row>
    <row r="189" spans="1:13" ht="15">
      <c r="A189" s="108"/>
      <c r="B189" s="106"/>
      <c r="C189" s="104"/>
      <c r="D189" s="18" t="s">
        <v>276</v>
      </c>
      <c r="E189" s="33">
        <v>8600</v>
      </c>
      <c r="F189" s="33">
        <v>0</v>
      </c>
      <c r="G189" s="33">
        <v>8600</v>
      </c>
      <c r="H189" s="33">
        <v>0</v>
      </c>
      <c r="I189" s="33">
        <v>0</v>
      </c>
      <c r="J189" s="33">
        <v>0</v>
      </c>
      <c r="K189" s="33">
        <v>0</v>
      </c>
      <c r="L189" s="33">
        <v>0</v>
      </c>
      <c r="M189" s="11"/>
    </row>
    <row r="190" spans="1:13" ht="15">
      <c r="A190" s="111"/>
      <c r="B190" s="110"/>
      <c r="C190" s="109"/>
      <c r="D190" s="18" t="s">
        <v>308</v>
      </c>
      <c r="E190" s="33">
        <v>0</v>
      </c>
      <c r="F190" s="33">
        <v>0</v>
      </c>
      <c r="G190" s="33">
        <v>0</v>
      </c>
      <c r="H190" s="33">
        <v>0</v>
      </c>
      <c r="I190" s="33">
        <v>0</v>
      </c>
      <c r="J190" s="33">
        <v>0</v>
      </c>
      <c r="K190" s="33">
        <v>0</v>
      </c>
      <c r="L190" s="33">
        <v>0</v>
      </c>
      <c r="M190" s="11"/>
    </row>
    <row r="191" spans="1:13" ht="15" customHeight="1">
      <c r="A191" s="107" t="s">
        <v>101</v>
      </c>
      <c r="B191" s="112" t="s">
        <v>106</v>
      </c>
      <c r="C191" s="103" t="s">
        <v>39</v>
      </c>
      <c r="D191" s="4" t="s">
        <v>17</v>
      </c>
      <c r="E191" s="33">
        <f>E192+E193+E194+E195</f>
        <v>8800</v>
      </c>
      <c r="F191" s="33">
        <f aca="true" t="shared" si="39" ref="F191:L191">F192+F193+F194+F195</f>
        <v>1000</v>
      </c>
      <c r="G191" s="33">
        <f t="shared" si="39"/>
        <v>8800</v>
      </c>
      <c r="H191" s="33">
        <f t="shared" si="39"/>
        <v>0</v>
      </c>
      <c r="I191" s="33">
        <f t="shared" si="39"/>
        <v>0</v>
      </c>
      <c r="J191" s="33">
        <f t="shared" si="39"/>
        <v>1000</v>
      </c>
      <c r="K191" s="33">
        <f t="shared" si="39"/>
        <v>0</v>
      </c>
      <c r="L191" s="33">
        <f t="shared" si="39"/>
        <v>0</v>
      </c>
      <c r="M191" s="135" t="s">
        <v>115</v>
      </c>
    </row>
    <row r="192" spans="1:13" ht="15" customHeight="1">
      <c r="A192" s="108"/>
      <c r="B192" s="113"/>
      <c r="C192" s="104"/>
      <c r="D192" s="5" t="s">
        <v>13</v>
      </c>
      <c r="E192" s="33">
        <v>0</v>
      </c>
      <c r="F192" s="33">
        <v>0</v>
      </c>
      <c r="G192" s="33">
        <v>0</v>
      </c>
      <c r="H192" s="33">
        <v>0</v>
      </c>
      <c r="I192" s="33">
        <v>0</v>
      </c>
      <c r="J192" s="33">
        <v>0</v>
      </c>
      <c r="K192" s="33">
        <v>0</v>
      </c>
      <c r="L192" s="33">
        <v>0</v>
      </c>
      <c r="M192" s="136"/>
    </row>
    <row r="193" spans="1:13" ht="15">
      <c r="A193" s="108"/>
      <c r="B193" s="113"/>
      <c r="C193" s="104"/>
      <c r="D193" s="5" t="s">
        <v>10</v>
      </c>
      <c r="E193" s="33">
        <v>200</v>
      </c>
      <c r="F193" s="33">
        <v>0</v>
      </c>
      <c r="G193" s="33">
        <v>200</v>
      </c>
      <c r="H193" s="33">
        <v>0</v>
      </c>
      <c r="I193" s="33">
        <v>0</v>
      </c>
      <c r="J193" s="33">
        <v>0</v>
      </c>
      <c r="K193" s="33">
        <v>0</v>
      </c>
      <c r="L193" s="33">
        <v>0</v>
      </c>
      <c r="M193" s="137"/>
    </row>
    <row r="194" spans="1:13" ht="15">
      <c r="A194" s="108"/>
      <c r="B194" s="113"/>
      <c r="C194" s="104"/>
      <c r="D194" s="18" t="s">
        <v>276</v>
      </c>
      <c r="E194" s="33">
        <v>8600</v>
      </c>
      <c r="F194" s="33">
        <v>0</v>
      </c>
      <c r="G194" s="33">
        <v>8600</v>
      </c>
      <c r="H194" s="33">
        <v>0</v>
      </c>
      <c r="I194" s="33">
        <v>0</v>
      </c>
      <c r="J194" s="33">
        <v>0</v>
      </c>
      <c r="K194" s="33">
        <v>0</v>
      </c>
      <c r="L194" s="33">
        <v>0</v>
      </c>
      <c r="M194" s="11"/>
    </row>
    <row r="195" spans="1:13" ht="15">
      <c r="A195" s="111"/>
      <c r="B195" s="114"/>
      <c r="C195" s="109"/>
      <c r="D195" s="18" t="s">
        <v>308</v>
      </c>
      <c r="E195" s="33">
        <v>0</v>
      </c>
      <c r="F195" s="33">
        <v>1000</v>
      </c>
      <c r="G195" s="33">
        <v>0</v>
      </c>
      <c r="H195" s="33">
        <v>0</v>
      </c>
      <c r="I195" s="33">
        <v>0</v>
      </c>
      <c r="J195" s="33">
        <v>1000</v>
      </c>
      <c r="K195" s="33">
        <v>0</v>
      </c>
      <c r="L195" s="33">
        <v>0</v>
      </c>
      <c r="M195" s="11"/>
    </row>
    <row r="196" spans="1:13" ht="13.5" customHeight="1">
      <c r="A196" s="107" t="s">
        <v>107</v>
      </c>
      <c r="B196" s="112" t="s">
        <v>108</v>
      </c>
      <c r="C196" s="103" t="s">
        <v>39</v>
      </c>
      <c r="D196" s="4" t="s">
        <v>17</v>
      </c>
      <c r="E196" s="33">
        <f>E197+E198+E199+E200</f>
        <v>2497</v>
      </c>
      <c r="F196" s="33">
        <f aca="true" t="shared" si="40" ref="F196:L196">F197+F198+F199+F200</f>
        <v>161.4</v>
      </c>
      <c r="G196" s="33">
        <f t="shared" si="40"/>
        <v>0</v>
      </c>
      <c r="H196" s="33">
        <f t="shared" si="40"/>
        <v>64.4</v>
      </c>
      <c r="I196" s="33">
        <f t="shared" si="40"/>
        <v>0</v>
      </c>
      <c r="J196" s="33">
        <f t="shared" si="40"/>
        <v>0</v>
      </c>
      <c r="K196" s="33">
        <f t="shared" si="40"/>
        <v>2497</v>
      </c>
      <c r="L196" s="33">
        <f t="shared" si="40"/>
        <v>97</v>
      </c>
      <c r="M196" s="153"/>
    </row>
    <row r="197" spans="1:13" ht="13.5" customHeight="1">
      <c r="A197" s="108"/>
      <c r="B197" s="113"/>
      <c r="C197" s="104"/>
      <c r="D197" s="5" t="s">
        <v>13</v>
      </c>
      <c r="E197" s="33">
        <v>500</v>
      </c>
      <c r="F197" s="33">
        <v>52</v>
      </c>
      <c r="G197" s="33">
        <v>0</v>
      </c>
      <c r="H197" s="33">
        <v>0</v>
      </c>
      <c r="I197" s="33">
        <v>0</v>
      </c>
      <c r="J197" s="33">
        <v>0</v>
      </c>
      <c r="K197" s="33">
        <v>500</v>
      </c>
      <c r="L197" s="33">
        <v>52</v>
      </c>
      <c r="M197" s="154"/>
    </row>
    <row r="198" spans="1:13" ht="15">
      <c r="A198" s="108"/>
      <c r="B198" s="113"/>
      <c r="C198" s="104"/>
      <c r="D198" s="5" t="s">
        <v>10</v>
      </c>
      <c r="E198" s="33">
        <v>575</v>
      </c>
      <c r="F198" s="33">
        <v>10</v>
      </c>
      <c r="G198" s="33">
        <v>0</v>
      </c>
      <c r="H198" s="33">
        <v>0</v>
      </c>
      <c r="I198" s="33">
        <v>0</v>
      </c>
      <c r="J198" s="33">
        <v>0</v>
      </c>
      <c r="K198" s="33">
        <v>575</v>
      </c>
      <c r="L198" s="33">
        <v>10</v>
      </c>
      <c r="M198" s="154"/>
    </row>
    <row r="199" spans="1:13" ht="14.25" customHeight="1">
      <c r="A199" s="108"/>
      <c r="B199" s="113"/>
      <c r="C199" s="104"/>
      <c r="D199" s="18" t="s">
        <v>276</v>
      </c>
      <c r="E199" s="33">
        <v>662</v>
      </c>
      <c r="F199" s="33">
        <v>20</v>
      </c>
      <c r="G199" s="33">
        <v>0</v>
      </c>
      <c r="H199" s="33">
        <v>0</v>
      </c>
      <c r="I199" s="33">
        <v>0</v>
      </c>
      <c r="J199" s="33">
        <v>0</v>
      </c>
      <c r="K199" s="33">
        <v>662</v>
      </c>
      <c r="L199" s="33">
        <v>20</v>
      </c>
      <c r="M199" s="155"/>
    </row>
    <row r="200" spans="1:13" ht="15">
      <c r="A200" s="111"/>
      <c r="B200" s="114"/>
      <c r="C200" s="109"/>
      <c r="D200" s="18" t="s">
        <v>308</v>
      </c>
      <c r="E200" s="33">
        <f>E205</f>
        <v>760</v>
      </c>
      <c r="F200" s="33">
        <f aca="true" t="shared" si="41" ref="F200:L200">F205</f>
        <v>79.4</v>
      </c>
      <c r="G200" s="33">
        <f t="shared" si="41"/>
        <v>0</v>
      </c>
      <c r="H200" s="33">
        <f t="shared" si="41"/>
        <v>64.4</v>
      </c>
      <c r="I200" s="33">
        <f t="shared" si="41"/>
        <v>0</v>
      </c>
      <c r="J200" s="33">
        <f t="shared" si="41"/>
        <v>0</v>
      </c>
      <c r="K200" s="33">
        <f t="shared" si="41"/>
        <v>760</v>
      </c>
      <c r="L200" s="33">
        <f t="shared" si="41"/>
        <v>15</v>
      </c>
      <c r="M200" s="73"/>
    </row>
    <row r="201" spans="1:13" ht="15" customHeight="1">
      <c r="A201" s="107" t="s">
        <v>110</v>
      </c>
      <c r="B201" s="112" t="s">
        <v>109</v>
      </c>
      <c r="C201" s="103" t="s">
        <v>39</v>
      </c>
      <c r="D201" s="4" t="s">
        <v>17</v>
      </c>
      <c r="E201" s="33">
        <f>E202+E203+E204+E205</f>
        <v>2497</v>
      </c>
      <c r="F201" s="33">
        <f aca="true" t="shared" si="42" ref="F201:L201">F202+F203+F204+F205</f>
        <v>161.4</v>
      </c>
      <c r="G201" s="33">
        <f t="shared" si="42"/>
        <v>0</v>
      </c>
      <c r="H201" s="33">
        <f t="shared" si="42"/>
        <v>64.4</v>
      </c>
      <c r="I201" s="33">
        <f t="shared" si="42"/>
        <v>0</v>
      </c>
      <c r="J201" s="33">
        <f t="shared" si="42"/>
        <v>0</v>
      </c>
      <c r="K201" s="33">
        <f t="shared" si="42"/>
        <v>2497</v>
      </c>
      <c r="L201" s="33">
        <f t="shared" si="42"/>
        <v>97</v>
      </c>
      <c r="M201" s="135"/>
    </row>
    <row r="202" spans="1:13" ht="15" customHeight="1">
      <c r="A202" s="108"/>
      <c r="B202" s="113"/>
      <c r="C202" s="104"/>
      <c r="D202" s="5" t="s">
        <v>13</v>
      </c>
      <c r="E202" s="33">
        <v>500</v>
      </c>
      <c r="F202" s="33">
        <v>52</v>
      </c>
      <c r="G202" s="33">
        <v>0</v>
      </c>
      <c r="H202" s="33">
        <v>0</v>
      </c>
      <c r="I202" s="33">
        <v>0</v>
      </c>
      <c r="J202" s="33">
        <v>0</v>
      </c>
      <c r="K202" s="33">
        <v>500</v>
      </c>
      <c r="L202" s="33">
        <v>52</v>
      </c>
      <c r="M202" s="136"/>
    </row>
    <row r="203" spans="1:13" ht="14.25" customHeight="1">
      <c r="A203" s="108"/>
      <c r="B203" s="113"/>
      <c r="C203" s="104"/>
      <c r="D203" s="5" t="s">
        <v>10</v>
      </c>
      <c r="E203" s="33">
        <v>575</v>
      </c>
      <c r="F203" s="33">
        <v>10</v>
      </c>
      <c r="G203" s="33">
        <v>0</v>
      </c>
      <c r="H203" s="33">
        <v>0</v>
      </c>
      <c r="I203" s="33">
        <v>0</v>
      </c>
      <c r="J203" s="33">
        <v>0</v>
      </c>
      <c r="K203" s="33">
        <v>575</v>
      </c>
      <c r="L203" s="33">
        <v>10</v>
      </c>
      <c r="M203" s="137"/>
    </row>
    <row r="204" spans="1:13" ht="14.25" customHeight="1">
      <c r="A204" s="108"/>
      <c r="B204" s="113"/>
      <c r="C204" s="104"/>
      <c r="D204" s="18" t="s">
        <v>276</v>
      </c>
      <c r="E204" s="33">
        <v>662</v>
      </c>
      <c r="F204" s="33">
        <v>20</v>
      </c>
      <c r="G204" s="33">
        <v>0</v>
      </c>
      <c r="H204" s="33">
        <v>0</v>
      </c>
      <c r="I204" s="33">
        <v>0</v>
      </c>
      <c r="J204" s="33">
        <v>0</v>
      </c>
      <c r="K204" s="33">
        <v>662</v>
      </c>
      <c r="L204" s="33">
        <v>20</v>
      </c>
      <c r="M204" s="11"/>
    </row>
    <row r="205" spans="1:13" ht="14.25" customHeight="1">
      <c r="A205" s="111"/>
      <c r="B205" s="114"/>
      <c r="C205" s="109"/>
      <c r="D205" s="18" t="s">
        <v>308</v>
      </c>
      <c r="E205" s="33">
        <v>760</v>
      </c>
      <c r="F205" s="33">
        <v>79.4</v>
      </c>
      <c r="G205" s="33">
        <v>0</v>
      </c>
      <c r="H205" s="33">
        <v>64.4</v>
      </c>
      <c r="I205" s="33">
        <v>0</v>
      </c>
      <c r="J205" s="33">
        <v>0</v>
      </c>
      <c r="K205" s="33">
        <v>760</v>
      </c>
      <c r="L205" s="33">
        <v>15</v>
      </c>
      <c r="M205" s="11"/>
    </row>
    <row r="206" spans="1:13" ht="30" customHeight="1">
      <c r="A206" s="107" t="s">
        <v>111</v>
      </c>
      <c r="B206" s="105" t="s">
        <v>113</v>
      </c>
      <c r="C206" s="103" t="s">
        <v>39</v>
      </c>
      <c r="D206" s="4" t="s">
        <v>17</v>
      </c>
      <c r="E206" s="33">
        <f>E207+E208+E209+E210</f>
        <v>1589</v>
      </c>
      <c r="F206" s="33">
        <f aca="true" t="shared" si="43" ref="F206:L206">F207+F208+F209+F210</f>
        <v>1457.83</v>
      </c>
      <c r="G206" s="33">
        <f t="shared" si="43"/>
        <v>489</v>
      </c>
      <c r="H206" s="33">
        <f t="shared" si="43"/>
        <v>760</v>
      </c>
      <c r="I206" s="33">
        <f t="shared" si="43"/>
        <v>1100</v>
      </c>
      <c r="J206" s="33">
        <f t="shared" si="43"/>
        <v>697.83</v>
      </c>
      <c r="K206" s="33">
        <f t="shared" si="43"/>
        <v>0</v>
      </c>
      <c r="L206" s="33">
        <f t="shared" si="43"/>
        <v>0</v>
      </c>
      <c r="M206" s="9"/>
    </row>
    <row r="207" spans="1:13" ht="15">
      <c r="A207" s="108"/>
      <c r="B207" s="106"/>
      <c r="C207" s="104"/>
      <c r="D207" s="5" t="s">
        <v>13</v>
      </c>
      <c r="E207" s="33">
        <v>375</v>
      </c>
      <c r="F207" s="33">
        <v>173.3</v>
      </c>
      <c r="G207" s="33">
        <v>0</v>
      </c>
      <c r="H207" s="33">
        <v>0</v>
      </c>
      <c r="I207" s="33">
        <v>375</v>
      </c>
      <c r="J207" s="33">
        <v>173.3</v>
      </c>
      <c r="K207" s="33">
        <v>0</v>
      </c>
      <c r="L207" s="33">
        <v>0</v>
      </c>
      <c r="M207" s="136"/>
    </row>
    <row r="208" spans="1:13" ht="15">
      <c r="A208" s="108"/>
      <c r="B208" s="106"/>
      <c r="C208" s="104"/>
      <c r="D208" s="5" t="s">
        <v>10</v>
      </c>
      <c r="E208" s="33">
        <v>300</v>
      </c>
      <c r="F208" s="33">
        <v>181.93</v>
      </c>
      <c r="G208" s="33">
        <v>0</v>
      </c>
      <c r="H208" s="33">
        <v>0</v>
      </c>
      <c r="I208" s="33">
        <v>300</v>
      </c>
      <c r="J208" s="33">
        <v>181.93</v>
      </c>
      <c r="K208" s="33">
        <v>0</v>
      </c>
      <c r="L208" s="33">
        <v>0</v>
      </c>
      <c r="M208" s="137"/>
    </row>
    <row r="209" spans="1:13" ht="15">
      <c r="A209" s="108"/>
      <c r="B209" s="106"/>
      <c r="C209" s="104"/>
      <c r="D209" s="18" t="s">
        <v>276</v>
      </c>
      <c r="E209" s="33">
        <v>425</v>
      </c>
      <c r="F209" s="33">
        <v>342.6</v>
      </c>
      <c r="G209" s="33">
        <v>0</v>
      </c>
      <c r="H209" s="33">
        <v>0</v>
      </c>
      <c r="I209" s="33">
        <v>425</v>
      </c>
      <c r="J209" s="33">
        <v>342.6</v>
      </c>
      <c r="K209" s="33">
        <v>0</v>
      </c>
      <c r="L209" s="33">
        <v>0</v>
      </c>
      <c r="M209" s="11"/>
    </row>
    <row r="210" spans="1:13" ht="15">
      <c r="A210" s="111"/>
      <c r="B210" s="110"/>
      <c r="C210" s="109"/>
      <c r="D210" s="18" t="s">
        <v>306</v>
      </c>
      <c r="E210" s="33">
        <f>E215</f>
        <v>489</v>
      </c>
      <c r="F210" s="33">
        <f aca="true" t="shared" si="44" ref="F210:L210">F215</f>
        <v>760</v>
      </c>
      <c r="G210" s="33">
        <f t="shared" si="44"/>
        <v>489</v>
      </c>
      <c r="H210" s="33">
        <f t="shared" si="44"/>
        <v>760</v>
      </c>
      <c r="I210" s="33">
        <f t="shared" si="44"/>
        <v>0</v>
      </c>
      <c r="J210" s="33">
        <f t="shared" si="44"/>
        <v>0</v>
      </c>
      <c r="K210" s="33">
        <f t="shared" si="44"/>
        <v>0</v>
      </c>
      <c r="L210" s="33">
        <f t="shared" si="44"/>
        <v>0</v>
      </c>
      <c r="M210" s="11"/>
    </row>
    <row r="211" spans="1:13" ht="15">
      <c r="A211" s="107" t="s">
        <v>112</v>
      </c>
      <c r="B211" s="105" t="s">
        <v>114</v>
      </c>
      <c r="C211" s="103" t="s">
        <v>39</v>
      </c>
      <c r="D211" s="4" t="s">
        <v>17</v>
      </c>
      <c r="E211" s="33">
        <f>E212+E213+E214+E215</f>
        <v>1589</v>
      </c>
      <c r="F211" s="33">
        <f aca="true" t="shared" si="45" ref="F211:L211">F212+F213+F214+F215</f>
        <v>1457.83</v>
      </c>
      <c r="G211" s="33">
        <f t="shared" si="45"/>
        <v>489</v>
      </c>
      <c r="H211" s="33">
        <f t="shared" si="45"/>
        <v>760</v>
      </c>
      <c r="I211" s="33">
        <f t="shared" si="45"/>
        <v>1100</v>
      </c>
      <c r="J211" s="33">
        <f t="shared" si="45"/>
        <v>697.83</v>
      </c>
      <c r="K211" s="33">
        <f t="shared" si="45"/>
        <v>0</v>
      </c>
      <c r="L211" s="33">
        <f t="shared" si="45"/>
        <v>0</v>
      </c>
      <c r="M211" s="135"/>
    </row>
    <row r="212" spans="1:13" ht="28.5" customHeight="1">
      <c r="A212" s="108"/>
      <c r="B212" s="106"/>
      <c r="C212" s="104"/>
      <c r="D212" s="5" t="s">
        <v>13</v>
      </c>
      <c r="E212" s="33">
        <v>375</v>
      </c>
      <c r="F212" s="33">
        <v>173.3</v>
      </c>
      <c r="G212" s="33">
        <v>0</v>
      </c>
      <c r="H212" s="33">
        <v>0</v>
      </c>
      <c r="I212" s="33">
        <v>375</v>
      </c>
      <c r="J212" s="33">
        <v>173.3</v>
      </c>
      <c r="K212" s="33">
        <v>0</v>
      </c>
      <c r="L212" s="33">
        <v>0</v>
      </c>
      <c r="M212" s="136"/>
    </row>
    <row r="213" spans="1:13" ht="25.5" customHeight="1">
      <c r="A213" s="108"/>
      <c r="B213" s="106"/>
      <c r="C213" s="104"/>
      <c r="D213" s="5" t="s">
        <v>10</v>
      </c>
      <c r="E213" s="33">
        <v>300</v>
      </c>
      <c r="F213" s="33">
        <v>181.93</v>
      </c>
      <c r="G213" s="33">
        <v>0</v>
      </c>
      <c r="H213" s="33">
        <v>0</v>
      </c>
      <c r="I213" s="33">
        <v>300</v>
      </c>
      <c r="J213" s="33">
        <v>181.93</v>
      </c>
      <c r="K213" s="33">
        <v>0</v>
      </c>
      <c r="L213" s="33">
        <v>0</v>
      </c>
      <c r="M213" s="136"/>
    </row>
    <row r="214" spans="1:13" ht="21.75" customHeight="1">
      <c r="A214" s="108"/>
      <c r="B214" s="106"/>
      <c r="C214" s="104"/>
      <c r="D214" s="18" t="s">
        <v>276</v>
      </c>
      <c r="E214" s="33">
        <v>425</v>
      </c>
      <c r="F214" s="33">
        <v>342.6</v>
      </c>
      <c r="G214" s="33">
        <v>0</v>
      </c>
      <c r="H214" s="33">
        <v>0</v>
      </c>
      <c r="I214" s="33">
        <v>425</v>
      </c>
      <c r="J214" s="33">
        <v>342.6</v>
      </c>
      <c r="K214" s="33">
        <v>0</v>
      </c>
      <c r="L214" s="33">
        <v>0</v>
      </c>
      <c r="M214" s="136"/>
    </row>
    <row r="215" spans="1:13" ht="32.25" customHeight="1">
      <c r="A215" s="111"/>
      <c r="B215" s="110"/>
      <c r="C215" s="109"/>
      <c r="D215" s="18" t="s">
        <v>308</v>
      </c>
      <c r="E215" s="33">
        <v>489</v>
      </c>
      <c r="F215" s="33">
        <v>760</v>
      </c>
      <c r="G215" s="33">
        <v>489</v>
      </c>
      <c r="H215" s="33">
        <v>760</v>
      </c>
      <c r="I215" s="33">
        <v>0</v>
      </c>
      <c r="J215" s="33">
        <v>0</v>
      </c>
      <c r="K215" s="33">
        <v>0</v>
      </c>
      <c r="L215" s="33">
        <v>0</v>
      </c>
      <c r="M215" s="137"/>
    </row>
    <row r="216" spans="1:13" ht="21" customHeight="1">
      <c r="A216" s="191" t="s">
        <v>116</v>
      </c>
      <c r="B216" s="227"/>
      <c r="C216" s="227"/>
      <c r="D216" s="227"/>
      <c r="E216" s="227"/>
      <c r="F216" s="227"/>
      <c r="G216" s="227"/>
      <c r="H216" s="227"/>
      <c r="I216" s="227"/>
      <c r="J216" s="227"/>
      <c r="K216" s="227"/>
      <c r="L216" s="227"/>
      <c r="M216" s="228"/>
    </row>
    <row r="217" spans="1:13" ht="13.5" customHeight="1">
      <c r="A217" s="229"/>
      <c r="B217" s="214"/>
      <c r="C217" s="214"/>
      <c r="D217" s="214"/>
      <c r="E217" s="214"/>
      <c r="F217" s="214"/>
      <c r="G217" s="214"/>
      <c r="H217" s="214"/>
      <c r="I217" s="214"/>
      <c r="J217" s="214"/>
      <c r="K217" s="214"/>
      <c r="L217" s="214"/>
      <c r="M217" s="230"/>
    </row>
    <row r="218" spans="1:13" ht="13.5" customHeight="1">
      <c r="A218" s="160"/>
      <c r="B218" s="160" t="s">
        <v>345</v>
      </c>
      <c r="C218" s="160" t="s">
        <v>39</v>
      </c>
      <c r="D218" s="23" t="s">
        <v>17</v>
      </c>
      <c r="E218" s="65">
        <f>E219+E220+E221+E222</f>
        <v>666147.6</v>
      </c>
      <c r="F218" s="65">
        <f aca="true" t="shared" si="46" ref="F218:L218">F219+F220+F221+F222</f>
        <v>556273.54</v>
      </c>
      <c r="G218" s="65">
        <f t="shared" si="46"/>
        <v>476982.19999999995</v>
      </c>
      <c r="H218" s="65">
        <f t="shared" si="46"/>
        <v>428195</v>
      </c>
      <c r="I218" s="65">
        <f t="shared" si="46"/>
        <v>166209.5</v>
      </c>
      <c r="J218" s="65">
        <f t="shared" si="46"/>
        <v>120778.8</v>
      </c>
      <c r="K218" s="65">
        <f t="shared" si="46"/>
        <v>22956</v>
      </c>
      <c r="L218" s="65">
        <f t="shared" si="46"/>
        <v>7300</v>
      </c>
      <c r="M218" s="67"/>
    </row>
    <row r="219" spans="1:13" ht="13.5" customHeight="1">
      <c r="A219" s="161"/>
      <c r="B219" s="161"/>
      <c r="C219" s="161"/>
      <c r="D219" s="23" t="s">
        <v>13</v>
      </c>
      <c r="E219" s="65">
        <f>E225+E237+E241+E246+E251+E258+E265+E272+E276+E281</f>
        <v>118474.1</v>
      </c>
      <c r="F219" s="65">
        <f aca="true" t="shared" si="47" ref="F219:L219">F225+F237+F241+F246+F251+F258+F265+F272+F276+F281</f>
        <v>118700.1</v>
      </c>
      <c r="G219" s="65">
        <f t="shared" si="47"/>
        <v>76810.9</v>
      </c>
      <c r="H219" s="65">
        <f t="shared" si="47"/>
        <v>76831.8</v>
      </c>
      <c r="I219" s="65">
        <f t="shared" si="47"/>
        <v>38935.200000000004</v>
      </c>
      <c r="J219" s="65">
        <f t="shared" si="47"/>
        <v>39068.3</v>
      </c>
      <c r="K219" s="65">
        <f t="shared" si="47"/>
        <v>2728</v>
      </c>
      <c r="L219" s="65">
        <f t="shared" si="47"/>
        <v>2800</v>
      </c>
      <c r="M219" s="68"/>
    </row>
    <row r="220" spans="1:13" ht="13.5" customHeight="1">
      <c r="A220" s="161"/>
      <c r="B220" s="161"/>
      <c r="C220" s="161"/>
      <c r="D220" s="23" t="s">
        <v>10</v>
      </c>
      <c r="E220" s="65">
        <f>E227+E228+E230+E238+E242+E247+E252+E259+E266+E270+E277+E282</f>
        <v>331434.2</v>
      </c>
      <c r="F220" s="65">
        <f aca="true" t="shared" si="48" ref="F220:L220">F227+F228+F230+F238+F242+F247+F252+F259+F266+F270+F277+F282</f>
        <v>331595.8</v>
      </c>
      <c r="G220" s="65">
        <f t="shared" si="48"/>
        <v>271479.3</v>
      </c>
      <c r="H220" s="65">
        <f t="shared" si="48"/>
        <v>275005.9</v>
      </c>
      <c r="I220" s="65">
        <f t="shared" si="48"/>
        <v>49841</v>
      </c>
      <c r="J220" s="65">
        <f t="shared" si="48"/>
        <v>54090</v>
      </c>
      <c r="K220" s="65">
        <f t="shared" si="48"/>
        <v>10114</v>
      </c>
      <c r="L220" s="65">
        <f t="shared" si="48"/>
        <v>2500</v>
      </c>
      <c r="M220" s="68"/>
    </row>
    <row r="221" spans="1:13" ht="13.5" customHeight="1">
      <c r="A221" s="161"/>
      <c r="B221" s="161"/>
      <c r="C221" s="161"/>
      <c r="D221" s="63" t="s">
        <v>277</v>
      </c>
      <c r="E221" s="65">
        <f>E232+E239+E243+E248+E253+E260+E267+E271+E278+E283</f>
        <v>109827.59999999999</v>
      </c>
      <c r="F221" s="65">
        <f aca="true" t="shared" si="49" ref="F221:L221">F232+F239+F243+F248+F253+F260+F267+F271+F278+F283</f>
        <v>69090</v>
      </c>
      <c r="G221" s="65">
        <f t="shared" si="49"/>
        <v>63654.799999999996</v>
      </c>
      <c r="H221" s="65">
        <f t="shared" si="49"/>
        <v>51531.1</v>
      </c>
      <c r="I221" s="65">
        <f t="shared" si="49"/>
        <v>36058.8</v>
      </c>
      <c r="J221" s="65">
        <f t="shared" si="49"/>
        <v>15558.800000000001</v>
      </c>
      <c r="K221" s="65">
        <f t="shared" si="49"/>
        <v>10114</v>
      </c>
      <c r="L221" s="65">
        <f t="shared" si="49"/>
        <v>2000</v>
      </c>
      <c r="M221" s="68"/>
    </row>
    <row r="222" spans="1:13" ht="13.5" customHeight="1">
      <c r="A222" s="162"/>
      <c r="B222" s="162"/>
      <c r="C222" s="161"/>
      <c r="D222" s="74" t="s">
        <v>306</v>
      </c>
      <c r="E222" s="65">
        <f>E233+E240+E244+E249+E254+E261+E268+E272+E279+E284+E255+E256</f>
        <v>106411.7</v>
      </c>
      <c r="F222" s="65">
        <f aca="true" t="shared" si="50" ref="F222:L222">F233+F240+F244+F249+F254+F261+F268+F272+F279+F284+F255+F256</f>
        <v>36887.64</v>
      </c>
      <c r="G222" s="65">
        <f t="shared" si="50"/>
        <v>65037.2</v>
      </c>
      <c r="H222" s="65">
        <f t="shared" si="50"/>
        <v>24826.2</v>
      </c>
      <c r="I222" s="65">
        <f t="shared" si="50"/>
        <v>41374.5</v>
      </c>
      <c r="J222" s="65">
        <f t="shared" si="50"/>
        <v>12061.7</v>
      </c>
      <c r="K222" s="65">
        <f t="shared" si="50"/>
        <v>0</v>
      </c>
      <c r="L222" s="65">
        <f t="shared" si="50"/>
        <v>0</v>
      </c>
      <c r="M222" s="68"/>
    </row>
    <row r="223" spans="1:13" ht="21" customHeight="1">
      <c r="A223" s="231">
        <v>1</v>
      </c>
      <c r="B223" s="147" t="s">
        <v>251</v>
      </c>
      <c r="C223" s="148"/>
      <c r="D223" s="116"/>
      <c r="E223" s="116"/>
      <c r="F223" s="116"/>
      <c r="G223" s="116"/>
      <c r="H223" s="116"/>
      <c r="I223" s="116"/>
      <c r="J223" s="116"/>
      <c r="K223" s="116"/>
      <c r="L223" s="116"/>
      <c r="M223" s="149"/>
    </row>
    <row r="224" spans="1:13" ht="5.25" customHeight="1">
      <c r="A224" s="232"/>
      <c r="B224" s="150"/>
      <c r="C224" s="151"/>
      <c r="D224" s="120"/>
      <c r="E224" s="120"/>
      <c r="F224" s="120"/>
      <c r="G224" s="120"/>
      <c r="H224" s="120"/>
      <c r="I224" s="120"/>
      <c r="J224" s="120"/>
      <c r="K224" s="120"/>
      <c r="L224" s="120"/>
      <c r="M224" s="152"/>
    </row>
    <row r="225" spans="1:13" ht="15">
      <c r="A225" s="107" t="s">
        <v>41</v>
      </c>
      <c r="B225" s="105" t="s">
        <v>247</v>
      </c>
      <c r="C225" s="135" t="s">
        <v>39</v>
      </c>
      <c r="D225" s="5" t="s">
        <v>13</v>
      </c>
      <c r="E225" s="33">
        <v>47555.2</v>
      </c>
      <c r="F225" s="33">
        <v>47576.1</v>
      </c>
      <c r="G225" s="33">
        <v>43537.6</v>
      </c>
      <c r="H225" s="33">
        <v>43558.5</v>
      </c>
      <c r="I225" s="33">
        <v>4017.6</v>
      </c>
      <c r="J225" s="33">
        <v>4017.6</v>
      </c>
      <c r="K225" s="33">
        <v>0</v>
      </c>
      <c r="L225" s="33">
        <v>0</v>
      </c>
      <c r="M225" s="146" t="s">
        <v>272</v>
      </c>
    </row>
    <row r="226" spans="1:13" ht="144.75" customHeight="1">
      <c r="A226" s="111"/>
      <c r="B226" s="110"/>
      <c r="C226" s="137"/>
      <c r="D226" s="5"/>
      <c r="E226" s="33"/>
      <c r="F226" s="33"/>
      <c r="G226" s="33"/>
      <c r="H226" s="33"/>
      <c r="I226" s="33"/>
      <c r="J226" s="33"/>
      <c r="K226" s="33"/>
      <c r="L226" s="33"/>
      <c r="M226" s="146"/>
    </row>
    <row r="227" spans="1:13" ht="60.75" customHeight="1">
      <c r="A227" s="31" t="s">
        <v>43</v>
      </c>
      <c r="B227" s="14" t="s">
        <v>266</v>
      </c>
      <c r="C227" s="9" t="s">
        <v>39</v>
      </c>
      <c r="D227" s="18" t="s">
        <v>265</v>
      </c>
      <c r="E227" s="35">
        <v>214631.9</v>
      </c>
      <c r="F227" s="35">
        <v>214631.9</v>
      </c>
      <c r="G227" s="35">
        <v>203900.3</v>
      </c>
      <c r="H227" s="35">
        <v>203900.3</v>
      </c>
      <c r="I227" s="35">
        <v>10731.6</v>
      </c>
      <c r="J227" s="35">
        <v>10731.6</v>
      </c>
      <c r="K227" s="35">
        <v>0</v>
      </c>
      <c r="L227" s="35">
        <v>0</v>
      </c>
      <c r="M227" s="3" t="s">
        <v>273</v>
      </c>
    </row>
    <row r="228" spans="1:13" ht="60" customHeight="1">
      <c r="A228" s="13" t="s">
        <v>44</v>
      </c>
      <c r="B228" s="24" t="s">
        <v>248</v>
      </c>
      <c r="C228" s="12" t="s">
        <v>39</v>
      </c>
      <c r="D228" s="18" t="s">
        <v>10</v>
      </c>
      <c r="E228" s="33">
        <v>15368.2</v>
      </c>
      <c r="F228" s="33">
        <v>15225</v>
      </c>
      <c r="G228" s="33">
        <v>14643.2</v>
      </c>
      <c r="H228" s="33">
        <v>14500</v>
      </c>
      <c r="I228" s="33">
        <v>725</v>
      </c>
      <c r="J228" s="33">
        <v>725</v>
      </c>
      <c r="K228" s="33">
        <v>0</v>
      </c>
      <c r="L228" s="33">
        <v>0</v>
      </c>
      <c r="M228" s="3" t="s">
        <v>274</v>
      </c>
    </row>
    <row r="229" spans="1:13" ht="15" customHeight="1">
      <c r="A229" s="108" t="s">
        <v>45</v>
      </c>
      <c r="B229" s="113" t="s">
        <v>249</v>
      </c>
      <c r="C229" s="104" t="s">
        <v>39</v>
      </c>
      <c r="D229" s="169" t="s">
        <v>10</v>
      </c>
      <c r="E229" s="33"/>
      <c r="F229" s="33"/>
      <c r="G229" s="33"/>
      <c r="H229" s="33"/>
      <c r="I229" s="33"/>
      <c r="J229" s="33"/>
      <c r="K229" s="33"/>
      <c r="L229" s="33"/>
      <c r="M229" s="135" t="s">
        <v>275</v>
      </c>
    </row>
    <row r="230" spans="1:13" ht="38.25" customHeight="1">
      <c r="A230" s="111"/>
      <c r="B230" s="114"/>
      <c r="C230" s="109"/>
      <c r="D230" s="233"/>
      <c r="E230" s="35">
        <v>39413.2</v>
      </c>
      <c r="F230" s="35">
        <v>39413.2</v>
      </c>
      <c r="G230" s="35">
        <v>37442.6</v>
      </c>
      <c r="H230" s="35">
        <v>37442.6</v>
      </c>
      <c r="I230" s="35">
        <v>1970.7</v>
      </c>
      <c r="J230" s="35">
        <v>1970.7</v>
      </c>
      <c r="K230" s="35">
        <v>0</v>
      </c>
      <c r="L230" s="35">
        <v>0</v>
      </c>
      <c r="M230" s="137"/>
    </row>
    <row r="231" spans="1:13" ht="15" customHeight="1">
      <c r="A231" s="107" t="s">
        <v>46</v>
      </c>
      <c r="B231" s="112" t="s">
        <v>250</v>
      </c>
      <c r="C231" s="103" t="s">
        <v>39</v>
      </c>
      <c r="D231" s="5"/>
      <c r="E231" s="33"/>
      <c r="F231" s="33"/>
      <c r="G231" s="33"/>
      <c r="H231" s="33"/>
      <c r="I231" s="33"/>
      <c r="J231" s="33"/>
      <c r="K231" s="33"/>
      <c r="L231" s="33"/>
      <c r="M231" s="135" t="s">
        <v>275</v>
      </c>
    </row>
    <row r="232" spans="1:13" ht="34.5" customHeight="1">
      <c r="A232" s="111"/>
      <c r="B232" s="114"/>
      <c r="C232" s="109"/>
      <c r="D232" s="98" t="s">
        <v>277</v>
      </c>
      <c r="E232" s="35">
        <v>52000</v>
      </c>
      <c r="F232" s="35">
        <v>38226.6</v>
      </c>
      <c r="G232" s="35">
        <v>50088.7</v>
      </c>
      <c r="H232" s="35">
        <v>36315.2</v>
      </c>
      <c r="I232" s="35">
        <v>1911.3</v>
      </c>
      <c r="J232" s="35">
        <v>1911.3</v>
      </c>
      <c r="K232" s="35">
        <v>0</v>
      </c>
      <c r="L232" s="35">
        <v>0</v>
      </c>
      <c r="M232" s="137"/>
    </row>
    <row r="233" spans="1:13" ht="34.5" customHeight="1">
      <c r="A233" s="13" t="s">
        <v>47</v>
      </c>
      <c r="B233" s="44" t="s">
        <v>343</v>
      </c>
      <c r="C233" s="3" t="s">
        <v>39</v>
      </c>
      <c r="D233" s="98" t="s">
        <v>306</v>
      </c>
      <c r="E233" s="35">
        <v>52000</v>
      </c>
      <c r="F233" s="35">
        <v>0</v>
      </c>
      <c r="G233" s="35">
        <v>52000</v>
      </c>
      <c r="H233" s="35">
        <v>0</v>
      </c>
      <c r="I233" s="35">
        <v>0</v>
      </c>
      <c r="J233" s="35">
        <v>0</v>
      </c>
      <c r="K233" s="35">
        <v>0</v>
      </c>
      <c r="L233" s="35">
        <v>0</v>
      </c>
      <c r="M233" s="3" t="s">
        <v>325</v>
      </c>
    </row>
    <row r="234" spans="1:13" ht="22.5" customHeight="1">
      <c r="A234" s="107" t="s">
        <v>90</v>
      </c>
      <c r="B234" s="187" t="s">
        <v>252</v>
      </c>
      <c r="C234" s="188"/>
      <c r="D234" s="117"/>
      <c r="E234" s="117"/>
      <c r="F234" s="117"/>
      <c r="G234" s="117"/>
      <c r="H234" s="117"/>
      <c r="I234" s="117"/>
      <c r="J234" s="117"/>
      <c r="K234" s="117"/>
      <c r="L234" s="117"/>
      <c r="M234" s="118"/>
    </row>
    <row r="235" spans="1:13" ht="12.75" customHeight="1">
      <c r="A235" s="111"/>
      <c r="B235" s="189"/>
      <c r="C235" s="190"/>
      <c r="D235" s="121"/>
      <c r="E235" s="121"/>
      <c r="F235" s="121"/>
      <c r="G235" s="121"/>
      <c r="H235" s="121"/>
      <c r="I235" s="121"/>
      <c r="J235" s="121"/>
      <c r="K235" s="121"/>
      <c r="L235" s="121"/>
      <c r="M235" s="122"/>
    </row>
    <row r="236" spans="1:13" ht="15">
      <c r="A236" s="107" t="s">
        <v>91</v>
      </c>
      <c r="B236" s="145" t="s">
        <v>254</v>
      </c>
      <c r="C236" s="103" t="s">
        <v>39</v>
      </c>
      <c r="D236" s="18" t="s">
        <v>17</v>
      </c>
      <c r="E236" s="35">
        <f>E237+E238+E239+E240</f>
        <v>26616.9</v>
      </c>
      <c r="F236" s="35">
        <f aca="true" t="shared" si="51" ref="F236:L236">F237+F238+F239+F240</f>
        <v>26616.54</v>
      </c>
      <c r="G236" s="35">
        <f t="shared" si="51"/>
        <v>17049.3</v>
      </c>
      <c r="H236" s="35">
        <f t="shared" si="51"/>
        <v>17049.3</v>
      </c>
      <c r="I236" s="35">
        <f t="shared" si="51"/>
        <v>9567.6</v>
      </c>
      <c r="J236" s="35">
        <f t="shared" si="51"/>
        <v>9567.6</v>
      </c>
      <c r="K236" s="35">
        <f t="shared" si="51"/>
        <v>0</v>
      </c>
      <c r="L236" s="35">
        <f t="shared" si="51"/>
        <v>0</v>
      </c>
      <c r="M236" s="142" t="s">
        <v>339</v>
      </c>
    </row>
    <row r="237" spans="1:13" ht="15">
      <c r="A237" s="108"/>
      <c r="B237" s="145"/>
      <c r="C237" s="104"/>
      <c r="D237" s="5" t="s">
        <v>13</v>
      </c>
      <c r="E237" s="35">
        <v>9818.5</v>
      </c>
      <c r="F237" s="35">
        <v>9818.5</v>
      </c>
      <c r="G237" s="35">
        <v>6176</v>
      </c>
      <c r="H237" s="35">
        <v>6176</v>
      </c>
      <c r="I237" s="35">
        <v>3642.5</v>
      </c>
      <c r="J237" s="35">
        <v>3642.5</v>
      </c>
      <c r="K237" s="35">
        <v>0</v>
      </c>
      <c r="L237" s="35">
        <v>0</v>
      </c>
      <c r="M237" s="143"/>
    </row>
    <row r="238" spans="1:13" ht="15">
      <c r="A238" s="108"/>
      <c r="B238" s="145"/>
      <c r="C238" s="104"/>
      <c r="D238" s="5" t="s">
        <v>10</v>
      </c>
      <c r="E238" s="35">
        <v>8955.7</v>
      </c>
      <c r="F238" s="35">
        <v>8955.7</v>
      </c>
      <c r="G238" s="35">
        <v>6269</v>
      </c>
      <c r="H238" s="35">
        <v>6269</v>
      </c>
      <c r="I238" s="35">
        <v>2686.7</v>
      </c>
      <c r="J238" s="35">
        <v>2686.7</v>
      </c>
      <c r="K238" s="35">
        <v>0</v>
      </c>
      <c r="L238" s="35">
        <v>0</v>
      </c>
      <c r="M238" s="143"/>
    </row>
    <row r="239" spans="1:13" ht="15">
      <c r="A239" s="108"/>
      <c r="B239" s="145"/>
      <c r="C239" s="104"/>
      <c r="D239" s="18" t="s">
        <v>276</v>
      </c>
      <c r="E239" s="35">
        <v>2832.3</v>
      </c>
      <c r="F239" s="35">
        <v>2832.3</v>
      </c>
      <c r="G239" s="35">
        <v>1097.1</v>
      </c>
      <c r="H239" s="35">
        <v>1097.1</v>
      </c>
      <c r="I239" s="35">
        <v>1735.2</v>
      </c>
      <c r="J239" s="35">
        <v>1735.2</v>
      </c>
      <c r="K239" s="35">
        <v>0</v>
      </c>
      <c r="L239" s="35">
        <v>0</v>
      </c>
      <c r="M239" s="143"/>
    </row>
    <row r="240" spans="1:13" ht="15">
      <c r="A240" s="111"/>
      <c r="B240" s="145"/>
      <c r="C240" s="109"/>
      <c r="D240" s="18" t="s">
        <v>308</v>
      </c>
      <c r="E240" s="35">
        <v>5010.4</v>
      </c>
      <c r="F240" s="35">
        <v>5010.04</v>
      </c>
      <c r="G240" s="35">
        <v>3507.2</v>
      </c>
      <c r="H240" s="35">
        <v>3507.2</v>
      </c>
      <c r="I240" s="35">
        <v>1503.2</v>
      </c>
      <c r="J240" s="35">
        <v>1503.2</v>
      </c>
      <c r="K240" s="35">
        <v>0</v>
      </c>
      <c r="L240" s="35">
        <v>0</v>
      </c>
      <c r="M240" s="144"/>
    </row>
    <row r="241" spans="1:13" ht="15">
      <c r="A241" s="177" t="s">
        <v>92</v>
      </c>
      <c r="B241" s="184" t="s">
        <v>255</v>
      </c>
      <c r="C241" s="146" t="s">
        <v>39</v>
      </c>
      <c r="D241" s="98" t="s">
        <v>13</v>
      </c>
      <c r="E241" s="35">
        <v>1859.8</v>
      </c>
      <c r="F241" s="35">
        <v>1859.8</v>
      </c>
      <c r="G241" s="35">
        <v>0</v>
      </c>
      <c r="H241" s="35">
        <v>0</v>
      </c>
      <c r="I241" s="35">
        <v>1859.8</v>
      </c>
      <c r="J241" s="35">
        <v>1859.8</v>
      </c>
      <c r="K241" s="35">
        <v>0</v>
      </c>
      <c r="L241" s="35">
        <v>0</v>
      </c>
      <c r="M241" s="146" t="s">
        <v>315</v>
      </c>
    </row>
    <row r="242" spans="1:13" ht="15">
      <c r="A242" s="177"/>
      <c r="B242" s="184"/>
      <c r="C242" s="146"/>
      <c r="D242" s="98" t="s">
        <v>10</v>
      </c>
      <c r="E242" s="35">
        <v>4587</v>
      </c>
      <c r="F242" s="35">
        <v>4587</v>
      </c>
      <c r="G242" s="35">
        <v>0</v>
      </c>
      <c r="H242" s="35">
        <v>0</v>
      </c>
      <c r="I242" s="35">
        <v>4587</v>
      </c>
      <c r="J242" s="35">
        <v>4587</v>
      </c>
      <c r="K242" s="35">
        <v>0</v>
      </c>
      <c r="L242" s="35">
        <v>0</v>
      </c>
      <c r="M242" s="146"/>
    </row>
    <row r="243" spans="1:13" ht="15">
      <c r="A243" s="177"/>
      <c r="B243" s="184"/>
      <c r="C243" s="146"/>
      <c r="D243" s="98" t="s">
        <v>277</v>
      </c>
      <c r="E243" s="35">
        <v>3556.6</v>
      </c>
      <c r="F243" s="35">
        <v>3556.6</v>
      </c>
      <c r="G243" s="35">
        <v>0</v>
      </c>
      <c r="H243" s="35">
        <v>0</v>
      </c>
      <c r="I243" s="35">
        <v>3556.6</v>
      </c>
      <c r="J243" s="35">
        <v>3556.6</v>
      </c>
      <c r="K243" s="35">
        <v>0</v>
      </c>
      <c r="L243" s="35">
        <v>0</v>
      </c>
      <c r="M243" s="146"/>
    </row>
    <row r="244" spans="1:13" ht="15">
      <c r="A244" s="177"/>
      <c r="B244" s="184"/>
      <c r="C244" s="196"/>
      <c r="D244" s="98" t="s">
        <v>306</v>
      </c>
      <c r="E244" s="35">
        <v>150</v>
      </c>
      <c r="F244" s="35">
        <v>150</v>
      </c>
      <c r="G244" s="35">
        <v>0</v>
      </c>
      <c r="H244" s="35">
        <v>0</v>
      </c>
      <c r="I244" s="35">
        <v>150</v>
      </c>
      <c r="J244" s="35">
        <v>150</v>
      </c>
      <c r="K244" s="35">
        <v>0</v>
      </c>
      <c r="L244" s="35">
        <v>0</v>
      </c>
      <c r="M244" s="146"/>
    </row>
    <row r="245" spans="1:13" ht="15">
      <c r="A245" s="107" t="s">
        <v>253</v>
      </c>
      <c r="B245" s="112" t="s">
        <v>256</v>
      </c>
      <c r="C245" s="135" t="s">
        <v>39</v>
      </c>
      <c r="D245" s="98" t="s">
        <v>17</v>
      </c>
      <c r="E245" s="35">
        <f>E246+E247+E248+E249</f>
        <v>18212.2</v>
      </c>
      <c r="F245" s="35">
        <f aca="true" t="shared" si="52" ref="F245:L245">F246+F247+F248+F249</f>
        <v>18212.2</v>
      </c>
      <c r="G245" s="35">
        <f t="shared" si="52"/>
        <v>16285.1</v>
      </c>
      <c r="H245" s="35">
        <f t="shared" si="52"/>
        <v>16285.1</v>
      </c>
      <c r="I245" s="35">
        <f t="shared" si="52"/>
        <v>1927.1</v>
      </c>
      <c r="J245" s="35">
        <f t="shared" si="52"/>
        <v>1927</v>
      </c>
      <c r="K245" s="35">
        <f t="shared" si="52"/>
        <v>0</v>
      </c>
      <c r="L245" s="35">
        <f t="shared" si="52"/>
        <v>0</v>
      </c>
      <c r="M245" s="135" t="s">
        <v>316</v>
      </c>
    </row>
    <row r="246" spans="1:13" ht="15">
      <c r="A246" s="108"/>
      <c r="B246" s="113"/>
      <c r="C246" s="136"/>
      <c r="D246" s="98" t="s">
        <v>13</v>
      </c>
      <c r="E246" s="35">
        <v>11135.1</v>
      </c>
      <c r="F246" s="35">
        <v>11135.1</v>
      </c>
      <c r="G246" s="35">
        <v>11135.1</v>
      </c>
      <c r="H246" s="35">
        <v>11135.1</v>
      </c>
      <c r="I246" s="35">
        <v>0</v>
      </c>
      <c r="J246" s="35">
        <v>0</v>
      </c>
      <c r="K246" s="35">
        <v>0</v>
      </c>
      <c r="L246" s="35">
        <v>0</v>
      </c>
      <c r="M246" s="136"/>
    </row>
    <row r="247" spans="1:13" ht="15">
      <c r="A247" s="108"/>
      <c r="B247" s="113"/>
      <c r="C247" s="136"/>
      <c r="D247" s="98" t="s">
        <v>10</v>
      </c>
      <c r="E247" s="35">
        <v>1350</v>
      </c>
      <c r="F247" s="35">
        <v>1350</v>
      </c>
      <c r="G247" s="35">
        <v>1350</v>
      </c>
      <c r="H247" s="35">
        <v>1350</v>
      </c>
      <c r="I247" s="35">
        <v>0</v>
      </c>
      <c r="J247" s="35">
        <v>0</v>
      </c>
      <c r="K247" s="35">
        <v>0</v>
      </c>
      <c r="L247" s="35">
        <v>0</v>
      </c>
      <c r="M247" s="136"/>
    </row>
    <row r="248" spans="1:13" ht="15">
      <c r="A248" s="108"/>
      <c r="B248" s="113"/>
      <c r="C248" s="136"/>
      <c r="D248" s="98" t="s">
        <v>277</v>
      </c>
      <c r="E248" s="35">
        <v>2400</v>
      </c>
      <c r="F248" s="35">
        <v>2400</v>
      </c>
      <c r="G248" s="35">
        <v>2400</v>
      </c>
      <c r="H248" s="35">
        <v>2400</v>
      </c>
      <c r="I248" s="35">
        <v>0</v>
      </c>
      <c r="J248" s="35">
        <v>0</v>
      </c>
      <c r="K248" s="35">
        <v>0</v>
      </c>
      <c r="L248" s="35">
        <v>0</v>
      </c>
      <c r="M248" s="136"/>
    </row>
    <row r="249" spans="1:13" ht="15">
      <c r="A249" s="111"/>
      <c r="B249" s="114"/>
      <c r="C249" s="137"/>
      <c r="D249" s="98" t="s">
        <v>306</v>
      </c>
      <c r="E249" s="35">
        <v>3327.1</v>
      </c>
      <c r="F249" s="35">
        <v>3327.1</v>
      </c>
      <c r="G249" s="35">
        <v>1400</v>
      </c>
      <c r="H249" s="35">
        <v>1400</v>
      </c>
      <c r="I249" s="35">
        <v>1927.1</v>
      </c>
      <c r="J249" s="35">
        <v>1927</v>
      </c>
      <c r="K249" s="35">
        <v>0</v>
      </c>
      <c r="L249" s="35">
        <v>0</v>
      </c>
      <c r="M249" s="137"/>
    </row>
    <row r="250" spans="1:13" ht="15">
      <c r="A250" s="107" t="s">
        <v>257</v>
      </c>
      <c r="B250" s="112" t="s">
        <v>258</v>
      </c>
      <c r="C250" s="135" t="s">
        <v>39</v>
      </c>
      <c r="D250" s="98" t="s">
        <v>17</v>
      </c>
      <c r="E250" s="35">
        <f>E251+E252+E253+E254</f>
        <v>15484.5</v>
      </c>
      <c r="F250" s="35">
        <f aca="true" t="shared" si="53" ref="F250:L250">F251+F252+F253+F254</f>
        <v>15484.5</v>
      </c>
      <c r="G250" s="35">
        <f t="shared" si="53"/>
        <v>8655.8</v>
      </c>
      <c r="H250" s="35">
        <f t="shared" si="53"/>
        <v>8655.8</v>
      </c>
      <c r="I250" s="35">
        <f t="shared" si="53"/>
        <v>6828.7</v>
      </c>
      <c r="J250" s="35">
        <f t="shared" si="53"/>
        <v>6828.7</v>
      </c>
      <c r="K250" s="35">
        <f t="shared" si="53"/>
        <v>0</v>
      </c>
      <c r="L250" s="35">
        <f t="shared" si="53"/>
        <v>0</v>
      </c>
      <c r="M250" s="135" t="s">
        <v>317</v>
      </c>
    </row>
    <row r="251" spans="1:13" ht="15">
      <c r="A251" s="108"/>
      <c r="B251" s="113"/>
      <c r="C251" s="136"/>
      <c r="D251" s="98" t="s">
        <v>13</v>
      </c>
      <c r="E251" s="35">
        <v>4386</v>
      </c>
      <c r="F251" s="35">
        <v>4386</v>
      </c>
      <c r="G251" s="35">
        <v>2943</v>
      </c>
      <c r="H251" s="35">
        <v>2943</v>
      </c>
      <c r="I251" s="35">
        <v>1443</v>
      </c>
      <c r="J251" s="35">
        <v>1443</v>
      </c>
      <c r="K251" s="35">
        <v>0</v>
      </c>
      <c r="L251" s="35">
        <v>0</v>
      </c>
      <c r="M251" s="136"/>
    </row>
    <row r="252" spans="1:13" ht="15">
      <c r="A252" s="108"/>
      <c r="B252" s="113"/>
      <c r="C252" s="136"/>
      <c r="D252" s="98" t="s">
        <v>10</v>
      </c>
      <c r="E252" s="35">
        <v>4974</v>
      </c>
      <c r="F252" s="35">
        <v>4974</v>
      </c>
      <c r="G252" s="35">
        <v>1944</v>
      </c>
      <c r="H252" s="35">
        <v>1944</v>
      </c>
      <c r="I252" s="35">
        <v>3030</v>
      </c>
      <c r="J252" s="35">
        <v>3030</v>
      </c>
      <c r="K252" s="35">
        <v>0</v>
      </c>
      <c r="L252" s="35">
        <v>0</v>
      </c>
      <c r="M252" s="136"/>
    </row>
    <row r="253" spans="1:13" ht="15">
      <c r="A253" s="108"/>
      <c r="B253" s="113"/>
      <c r="C253" s="136"/>
      <c r="D253" s="98" t="s">
        <v>277</v>
      </c>
      <c r="E253" s="35">
        <v>4874.5</v>
      </c>
      <c r="F253" s="35">
        <v>4874.5</v>
      </c>
      <c r="G253" s="35">
        <v>3768.8</v>
      </c>
      <c r="H253" s="35">
        <v>3768.8</v>
      </c>
      <c r="I253" s="35">
        <v>1105.7</v>
      </c>
      <c r="J253" s="35">
        <v>1105.7</v>
      </c>
      <c r="K253" s="35">
        <v>0</v>
      </c>
      <c r="L253" s="35">
        <v>0</v>
      </c>
      <c r="M253" s="136"/>
    </row>
    <row r="254" spans="1:13" ht="15">
      <c r="A254" s="124"/>
      <c r="B254" s="185"/>
      <c r="C254" s="124"/>
      <c r="D254" s="98" t="s">
        <v>306</v>
      </c>
      <c r="E254" s="35">
        <v>1250</v>
      </c>
      <c r="F254" s="35">
        <v>1250</v>
      </c>
      <c r="G254" s="35">
        <v>0</v>
      </c>
      <c r="H254" s="35">
        <v>0</v>
      </c>
      <c r="I254" s="35">
        <v>1250</v>
      </c>
      <c r="J254" s="35">
        <v>1250</v>
      </c>
      <c r="K254" s="35">
        <v>0</v>
      </c>
      <c r="L254" s="35">
        <v>0</v>
      </c>
      <c r="M254" s="137"/>
    </row>
    <row r="255" spans="1:13" ht="45">
      <c r="A255" s="96" t="s">
        <v>310</v>
      </c>
      <c r="B255" s="89" t="s">
        <v>360</v>
      </c>
      <c r="C255" s="92" t="s">
        <v>359</v>
      </c>
      <c r="D255" s="98" t="s">
        <v>306</v>
      </c>
      <c r="E255" s="35">
        <v>0</v>
      </c>
      <c r="F255" s="35">
        <v>4461</v>
      </c>
      <c r="G255" s="35">
        <v>0</v>
      </c>
      <c r="H255" s="35">
        <v>0</v>
      </c>
      <c r="I255" s="35">
        <v>0</v>
      </c>
      <c r="J255" s="35">
        <v>4461</v>
      </c>
      <c r="K255" s="35">
        <v>0</v>
      </c>
      <c r="L255" s="35">
        <v>0</v>
      </c>
      <c r="M255" s="11"/>
    </row>
    <row r="256" spans="1:13" ht="45">
      <c r="A256" s="96" t="s">
        <v>361</v>
      </c>
      <c r="B256" s="89" t="s">
        <v>358</v>
      </c>
      <c r="C256" s="92" t="s">
        <v>359</v>
      </c>
      <c r="D256" s="98" t="s">
        <v>306</v>
      </c>
      <c r="E256" s="35">
        <v>0</v>
      </c>
      <c r="F256" s="35">
        <f>H256+J256</f>
        <v>12409.5</v>
      </c>
      <c r="G256" s="35">
        <v>0</v>
      </c>
      <c r="H256" s="35">
        <v>11789</v>
      </c>
      <c r="I256" s="35">
        <v>0</v>
      </c>
      <c r="J256" s="35">
        <v>620.5</v>
      </c>
      <c r="K256" s="35">
        <v>0</v>
      </c>
      <c r="L256" s="35">
        <v>0</v>
      </c>
      <c r="M256" s="11"/>
    </row>
    <row r="257" spans="1:13" ht="15">
      <c r="A257" s="107" t="s">
        <v>362</v>
      </c>
      <c r="B257" s="125" t="s">
        <v>259</v>
      </c>
      <c r="C257" s="135" t="s">
        <v>39</v>
      </c>
      <c r="D257" s="98" t="s">
        <v>17</v>
      </c>
      <c r="E257" s="35">
        <f>E258+E259+E260+E261</f>
        <v>5439</v>
      </c>
      <c r="F257" s="35">
        <f aca="true" t="shared" si="54" ref="F257:L257">F258+F259+F260+F261</f>
        <v>5439</v>
      </c>
      <c r="G257" s="35">
        <f t="shared" si="54"/>
        <v>4189</v>
      </c>
      <c r="H257" s="35">
        <f t="shared" si="54"/>
        <v>4189</v>
      </c>
      <c r="I257" s="35">
        <f t="shared" si="54"/>
        <v>1250</v>
      </c>
      <c r="J257" s="35">
        <f t="shared" si="54"/>
        <v>1250</v>
      </c>
      <c r="K257" s="35">
        <f t="shared" si="54"/>
        <v>0</v>
      </c>
      <c r="L257" s="35">
        <f t="shared" si="54"/>
        <v>0</v>
      </c>
      <c r="M257" s="135" t="s">
        <v>275</v>
      </c>
    </row>
    <row r="258" spans="1:13" ht="15">
      <c r="A258" s="108"/>
      <c r="B258" s="126"/>
      <c r="C258" s="136"/>
      <c r="D258" s="98" t="s">
        <v>13</v>
      </c>
      <c r="E258" s="35">
        <v>1689</v>
      </c>
      <c r="F258" s="35">
        <v>1689</v>
      </c>
      <c r="G258" s="35">
        <v>1239</v>
      </c>
      <c r="H258" s="35">
        <v>1239</v>
      </c>
      <c r="I258" s="35">
        <v>450</v>
      </c>
      <c r="J258" s="35">
        <v>450</v>
      </c>
      <c r="K258" s="35">
        <v>0</v>
      </c>
      <c r="L258" s="35">
        <v>0</v>
      </c>
      <c r="M258" s="136"/>
    </row>
    <row r="259" spans="1:13" ht="15">
      <c r="A259" s="108"/>
      <c r="B259" s="126"/>
      <c r="C259" s="136"/>
      <c r="D259" s="98" t="s">
        <v>10</v>
      </c>
      <c r="E259" s="35">
        <v>1500</v>
      </c>
      <c r="F259" s="35">
        <v>1500</v>
      </c>
      <c r="G259" s="35">
        <v>1200</v>
      </c>
      <c r="H259" s="35">
        <v>1200</v>
      </c>
      <c r="I259" s="35">
        <v>300</v>
      </c>
      <c r="J259" s="35">
        <v>300</v>
      </c>
      <c r="K259" s="35">
        <v>0</v>
      </c>
      <c r="L259" s="35">
        <v>0</v>
      </c>
      <c r="M259" s="136"/>
    </row>
    <row r="260" spans="1:13" ht="15">
      <c r="A260" s="108"/>
      <c r="B260" s="126"/>
      <c r="C260" s="136"/>
      <c r="D260" s="98" t="s">
        <v>277</v>
      </c>
      <c r="E260" s="35">
        <v>2000</v>
      </c>
      <c r="F260" s="35">
        <v>2000</v>
      </c>
      <c r="G260" s="35">
        <v>1750</v>
      </c>
      <c r="H260" s="35">
        <v>1750</v>
      </c>
      <c r="I260" s="35">
        <v>250</v>
      </c>
      <c r="J260" s="35">
        <v>250</v>
      </c>
      <c r="K260" s="35">
        <v>0</v>
      </c>
      <c r="L260" s="35">
        <v>0</v>
      </c>
      <c r="M260" s="136"/>
    </row>
    <row r="261" spans="1:13" ht="15">
      <c r="A261" s="124"/>
      <c r="B261" s="127"/>
      <c r="C261" s="124"/>
      <c r="D261" s="98" t="s">
        <v>306</v>
      </c>
      <c r="E261" s="35">
        <v>250</v>
      </c>
      <c r="F261" s="35">
        <v>250</v>
      </c>
      <c r="G261" s="35">
        <v>0</v>
      </c>
      <c r="H261" s="35">
        <v>0</v>
      </c>
      <c r="I261" s="35">
        <v>250</v>
      </c>
      <c r="J261" s="35">
        <v>250</v>
      </c>
      <c r="K261" s="35">
        <v>0</v>
      </c>
      <c r="L261" s="35">
        <v>0</v>
      </c>
      <c r="M261" s="124"/>
    </row>
    <row r="262" spans="1:13" ht="15" customHeight="1">
      <c r="A262" s="198">
        <v>3</v>
      </c>
      <c r="B262" s="115" t="s">
        <v>260</v>
      </c>
      <c r="C262" s="116"/>
      <c r="D262" s="117"/>
      <c r="E262" s="117"/>
      <c r="F262" s="117"/>
      <c r="G262" s="117"/>
      <c r="H262" s="117"/>
      <c r="I262" s="117"/>
      <c r="J262" s="117"/>
      <c r="K262" s="117"/>
      <c r="L262" s="118"/>
      <c r="M262" s="135"/>
    </row>
    <row r="263" spans="1:13" ht="19.5" customHeight="1">
      <c r="A263" s="199"/>
      <c r="B263" s="119"/>
      <c r="C263" s="120"/>
      <c r="D263" s="121"/>
      <c r="E263" s="121"/>
      <c r="F263" s="121"/>
      <c r="G263" s="121"/>
      <c r="H263" s="121"/>
      <c r="I263" s="121"/>
      <c r="J263" s="121"/>
      <c r="K263" s="121"/>
      <c r="L263" s="122"/>
      <c r="M263" s="124"/>
    </row>
    <row r="264" spans="1:13" ht="15">
      <c r="A264" s="132"/>
      <c r="B264" s="125" t="s">
        <v>261</v>
      </c>
      <c r="C264" s="135" t="s">
        <v>39</v>
      </c>
      <c r="D264" s="98" t="s">
        <v>17</v>
      </c>
      <c r="E264" s="35">
        <f>E265+E266+E267+E268</f>
        <v>96900</v>
      </c>
      <c r="F264" s="35">
        <f aca="true" t="shared" si="55" ref="F264:L264">F265+F266+F267+F268</f>
        <v>44600</v>
      </c>
      <c r="G264" s="35">
        <f t="shared" si="55"/>
        <v>0</v>
      </c>
      <c r="H264" s="35">
        <f t="shared" si="55"/>
        <v>0</v>
      </c>
      <c r="I264" s="35">
        <f t="shared" si="55"/>
        <v>96900</v>
      </c>
      <c r="J264" s="35">
        <f t="shared" si="55"/>
        <v>44600</v>
      </c>
      <c r="K264" s="35">
        <f t="shared" si="55"/>
        <v>0</v>
      </c>
      <c r="L264" s="35">
        <f t="shared" si="55"/>
        <v>0</v>
      </c>
      <c r="M264" s="135" t="s">
        <v>115</v>
      </c>
    </row>
    <row r="265" spans="1:13" ht="15">
      <c r="A265" s="133"/>
      <c r="B265" s="126"/>
      <c r="C265" s="136"/>
      <c r="D265" s="98" t="s">
        <v>13</v>
      </c>
      <c r="E265" s="35">
        <v>21300</v>
      </c>
      <c r="F265" s="35">
        <v>21300</v>
      </c>
      <c r="G265" s="35">
        <v>0</v>
      </c>
      <c r="H265" s="35">
        <v>0</v>
      </c>
      <c r="I265" s="35">
        <v>21300</v>
      </c>
      <c r="J265" s="35">
        <v>21300</v>
      </c>
      <c r="K265" s="35">
        <v>0</v>
      </c>
      <c r="L265" s="35">
        <v>0</v>
      </c>
      <c r="M265" s="136"/>
    </row>
    <row r="266" spans="1:13" ht="15">
      <c r="A266" s="133"/>
      <c r="B266" s="126"/>
      <c r="C266" s="136"/>
      <c r="D266" s="98" t="s">
        <v>10</v>
      </c>
      <c r="E266" s="35">
        <v>23300</v>
      </c>
      <c r="F266" s="35">
        <v>23300</v>
      </c>
      <c r="G266" s="35">
        <v>0</v>
      </c>
      <c r="H266" s="35">
        <v>0</v>
      </c>
      <c r="I266" s="35">
        <v>23300</v>
      </c>
      <c r="J266" s="35">
        <v>23300</v>
      </c>
      <c r="K266" s="35">
        <v>0</v>
      </c>
      <c r="L266" s="35">
        <v>0</v>
      </c>
      <c r="M266" s="136"/>
    </row>
    <row r="267" spans="1:13" ht="15">
      <c r="A267" s="133"/>
      <c r="B267" s="126"/>
      <c r="C267" s="136"/>
      <c r="D267" s="98" t="s">
        <v>277</v>
      </c>
      <c r="E267" s="35">
        <v>25000</v>
      </c>
      <c r="F267" s="35">
        <v>0</v>
      </c>
      <c r="G267" s="35">
        <v>0</v>
      </c>
      <c r="H267" s="35">
        <v>0</v>
      </c>
      <c r="I267" s="35">
        <v>25000</v>
      </c>
      <c r="J267" s="35">
        <v>0</v>
      </c>
      <c r="K267" s="35">
        <v>0</v>
      </c>
      <c r="L267" s="35">
        <v>0</v>
      </c>
      <c r="M267" s="136"/>
    </row>
    <row r="268" spans="1:13" ht="20.25" customHeight="1">
      <c r="A268" s="134"/>
      <c r="B268" s="127"/>
      <c r="C268" s="137"/>
      <c r="D268" s="98" t="s">
        <v>306</v>
      </c>
      <c r="E268" s="76">
        <v>27300</v>
      </c>
      <c r="F268" s="35">
        <v>0</v>
      </c>
      <c r="G268" s="35">
        <v>0</v>
      </c>
      <c r="H268" s="35">
        <v>0</v>
      </c>
      <c r="I268" s="35">
        <v>27300</v>
      </c>
      <c r="J268" s="35">
        <v>0</v>
      </c>
      <c r="K268" s="35">
        <v>0</v>
      </c>
      <c r="L268" s="35">
        <v>0</v>
      </c>
      <c r="M268" s="124"/>
    </row>
    <row r="269" spans="1:13" ht="15">
      <c r="A269" s="132"/>
      <c r="B269" s="129" t="s">
        <v>267</v>
      </c>
      <c r="C269" s="135" t="s">
        <v>39</v>
      </c>
      <c r="D269" s="98" t="s">
        <v>17</v>
      </c>
      <c r="E269" s="35">
        <f>E270+E271+E272</f>
        <v>3000</v>
      </c>
      <c r="F269" s="35">
        <f aca="true" t="shared" si="56" ref="F269:L269">F270+F271+F272</f>
        <v>3000</v>
      </c>
      <c r="G269" s="35">
        <f t="shared" si="56"/>
        <v>3000</v>
      </c>
      <c r="H269" s="35">
        <f t="shared" si="56"/>
        <v>3000</v>
      </c>
      <c r="I269" s="35">
        <f t="shared" si="56"/>
        <v>0</v>
      </c>
      <c r="J269" s="35">
        <f t="shared" si="56"/>
        <v>0</v>
      </c>
      <c r="K269" s="35">
        <f t="shared" si="56"/>
        <v>0</v>
      </c>
      <c r="L269" s="35">
        <f t="shared" si="56"/>
        <v>0</v>
      </c>
      <c r="M269" s="123" t="s">
        <v>275</v>
      </c>
    </row>
    <row r="270" spans="1:13" ht="15">
      <c r="A270" s="133"/>
      <c r="B270" s="130"/>
      <c r="C270" s="136"/>
      <c r="D270" s="98" t="s">
        <v>10</v>
      </c>
      <c r="E270" s="35">
        <v>900</v>
      </c>
      <c r="F270" s="35">
        <v>900</v>
      </c>
      <c r="G270" s="35">
        <v>900</v>
      </c>
      <c r="H270" s="35">
        <v>900</v>
      </c>
      <c r="I270" s="35">
        <v>0</v>
      </c>
      <c r="J270" s="35">
        <v>0</v>
      </c>
      <c r="K270" s="35">
        <v>0</v>
      </c>
      <c r="L270" s="35">
        <v>0</v>
      </c>
      <c r="M270" s="128"/>
    </row>
    <row r="271" spans="1:13" ht="15">
      <c r="A271" s="133"/>
      <c r="B271" s="130"/>
      <c r="C271" s="136"/>
      <c r="D271" s="98" t="s">
        <v>277</v>
      </c>
      <c r="E271" s="35">
        <v>900</v>
      </c>
      <c r="F271" s="35">
        <v>900</v>
      </c>
      <c r="G271" s="35">
        <v>900</v>
      </c>
      <c r="H271" s="35">
        <v>900</v>
      </c>
      <c r="I271" s="35">
        <v>0</v>
      </c>
      <c r="J271" s="35">
        <v>0</v>
      </c>
      <c r="K271" s="35">
        <v>0</v>
      </c>
      <c r="L271" s="35">
        <v>0</v>
      </c>
      <c r="M271" s="128"/>
    </row>
    <row r="272" spans="1:13" ht="15">
      <c r="A272" s="124"/>
      <c r="B272" s="131"/>
      <c r="C272" s="137"/>
      <c r="D272" s="98" t="s">
        <v>306</v>
      </c>
      <c r="E272" s="76">
        <v>1200</v>
      </c>
      <c r="F272" s="35">
        <v>1200</v>
      </c>
      <c r="G272" s="35">
        <v>1200</v>
      </c>
      <c r="H272" s="35">
        <v>1200</v>
      </c>
      <c r="I272" s="35">
        <v>0</v>
      </c>
      <c r="J272" s="35">
        <v>0</v>
      </c>
      <c r="K272" s="35">
        <v>0</v>
      </c>
      <c r="L272" s="35">
        <v>0</v>
      </c>
      <c r="M272" s="124"/>
    </row>
    <row r="273" spans="1:13" ht="15" customHeight="1">
      <c r="A273" s="123">
        <v>4</v>
      </c>
      <c r="B273" s="115" t="s">
        <v>262</v>
      </c>
      <c r="C273" s="116"/>
      <c r="D273" s="117"/>
      <c r="E273" s="117"/>
      <c r="F273" s="117"/>
      <c r="G273" s="117"/>
      <c r="H273" s="117"/>
      <c r="I273" s="117"/>
      <c r="J273" s="117"/>
      <c r="K273" s="117"/>
      <c r="L273" s="118"/>
      <c r="M273" s="135"/>
    </row>
    <row r="274" spans="1:13" ht="15">
      <c r="A274" s="124"/>
      <c r="B274" s="119"/>
      <c r="C274" s="120"/>
      <c r="D274" s="121"/>
      <c r="E274" s="121"/>
      <c r="F274" s="121"/>
      <c r="G274" s="121"/>
      <c r="H274" s="121"/>
      <c r="I274" s="121"/>
      <c r="J274" s="121"/>
      <c r="K274" s="121"/>
      <c r="L274" s="122"/>
      <c r="M274" s="124"/>
    </row>
    <row r="275" spans="1:13" ht="15">
      <c r="A275" s="123"/>
      <c r="B275" s="125" t="s">
        <v>263</v>
      </c>
      <c r="C275" s="135" t="s">
        <v>39</v>
      </c>
      <c r="D275" s="98" t="s">
        <v>17</v>
      </c>
      <c r="E275" s="35">
        <f>E276+E277+E278+E279</f>
        <v>63943.2</v>
      </c>
      <c r="F275" s="35">
        <f aca="true" t="shared" si="57" ref="F275:L275">F276+F277+F278+F279</f>
        <v>54965</v>
      </c>
      <c r="G275" s="35">
        <f t="shared" si="57"/>
        <v>21590.600000000002</v>
      </c>
      <c r="H275" s="35">
        <f t="shared" si="57"/>
        <v>26930.2</v>
      </c>
      <c r="I275" s="35">
        <f t="shared" si="57"/>
        <v>19396.6</v>
      </c>
      <c r="J275" s="35">
        <f t="shared" si="57"/>
        <v>20734.8</v>
      </c>
      <c r="K275" s="35">
        <f t="shared" si="57"/>
        <v>22956</v>
      </c>
      <c r="L275" s="35">
        <f t="shared" si="57"/>
        <v>7300</v>
      </c>
      <c r="M275" s="135"/>
    </row>
    <row r="276" spans="1:13" ht="15">
      <c r="A276" s="128"/>
      <c r="B276" s="126"/>
      <c r="C276" s="136"/>
      <c r="D276" s="98" t="s">
        <v>13</v>
      </c>
      <c r="E276" s="35">
        <v>18210.6</v>
      </c>
      <c r="F276" s="35">
        <v>18215</v>
      </c>
      <c r="G276" s="35">
        <v>9580.2</v>
      </c>
      <c r="H276" s="35">
        <v>9580.2</v>
      </c>
      <c r="I276" s="35">
        <v>5902.4</v>
      </c>
      <c r="J276" s="35">
        <v>5834.8</v>
      </c>
      <c r="K276" s="35">
        <v>2728</v>
      </c>
      <c r="L276" s="35">
        <v>2800</v>
      </c>
      <c r="M276" s="136"/>
    </row>
    <row r="277" spans="1:13" ht="15">
      <c r="A277" s="128"/>
      <c r="B277" s="126"/>
      <c r="C277" s="136"/>
      <c r="D277" s="98" t="s">
        <v>10</v>
      </c>
      <c r="E277" s="35">
        <v>15244.2</v>
      </c>
      <c r="F277" s="35">
        <v>15300</v>
      </c>
      <c r="G277" s="35">
        <v>2830.2</v>
      </c>
      <c r="H277" s="35">
        <v>6500</v>
      </c>
      <c r="I277" s="35">
        <v>2300</v>
      </c>
      <c r="J277" s="35">
        <v>6300</v>
      </c>
      <c r="K277" s="35">
        <v>10114</v>
      </c>
      <c r="L277" s="35">
        <v>2500</v>
      </c>
      <c r="M277" s="128"/>
    </row>
    <row r="278" spans="1:13" ht="15">
      <c r="A278" s="128"/>
      <c r="B278" s="126"/>
      <c r="C278" s="136"/>
      <c r="D278" s="98" t="s">
        <v>277</v>
      </c>
      <c r="E278" s="35">
        <v>15244.2</v>
      </c>
      <c r="F278" s="35">
        <v>13300</v>
      </c>
      <c r="G278" s="35">
        <v>2830.2</v>
      </c>
      <c r="H278" s="35">
        <v>4500</v>
      </c>
      <c r="I278" s="35">
        <v>2300</v>
      </c>
      <c r="J278" s="35">
        <v>6800</v>
      </c>
      <c r="K278" s="35">
        <v>10114</v>
      </c>
      <c r="L278" s="35">
        <v>2000</v>
      </c>
      <c r="M278" s="128"/>
    </row>
    <row r="279" spans="1:13" ht="15">
      <c r="A279" s="124"/>
      <c r="B279" s="127"/>
      <c r="C279" s="124"/>
      <c r="D279" s="98" t="s">
        <v>306</v>
      </c>
      <c r="E279" s="35">
        <v>15244.2</v>
      </c>
      <c r="F279" s="35">
        <v>8150</v>
      </c>
      <c r="G279" s="35">
        <v>6350</v>
      </c>
      <c r="H279" s="35">
        <v>6350</v>
      </c>
      <c r="I279" s="35">
        <v>8894.2</v>
      </c>
      <c r="J279" s="35">
        <v>1800</v>
      </c>
      <c r="K279" s="35">
        <v>0</v>
      </c>
      <c r="L279" s="35">
        <v>0</v>
      </c>
      <c r="M279" s="124"/>
    </row>
    <row r="280" spans="1:13" ht="15">
      <c r="A280" s="123">
        <v>5</v>
      </c>
      <c r="B280" s="138" t="s">
        <v>264</v>
      </c>
      <c r="C280" s="135" t="s">
        <v>39</v>
      </c>
      <c r="D280" s="98" t="s">
        <v>17</v>
      </c>
      <c r="E280" s="35">
        <f>E281+E282+E283+E284</f>
        <v>4229.9</v>
      </c>
      <c r="F280" s="35">
        <f aca="true" t="shared" si="58" ref="F280:L280">F281+F282+F283+F284</f>
        <v>4659.6</v>
      </c>
      <c r="G280" s="35">
        <f t="shared" si="58"/>
        <v>3400</v>
      </c>
      <c r="H280" s="35">
        <f t="shared" si="58"/>
        <v>3380</v>
      </c>
      <c r="I280" s="35">
        <f t="shared" si="58"/>
        <v>829.9</v>
      </c>
      <c r="J280" s="35">
        <f t="shared" si="58"/>
        <v>1279.6</v>
      </c>
      <c r="K280" s="35">
        <f t="shared" si="58"/>
        <v>0</v>
      </c>
      <c r="L280" s="35">
        <f t="shared" si="58"/>
        <v>0</v>
      </c>
      <c r="M280" s="19"/>
    </row>
    <row r="281" spans="1:13" ht="15">
      <c r="A281" s="128"/>
      <c r="B281" s="139"/>
      <c r="C281" s="136"/>
      <c r="D281" s="98" t="s">
        <v>13</v>
      </c>
      <c r="E281" s="35">
        <v>1319.9</v>
      </c>
      <c r="F281" s="35">
        <v>1520.6</v>
      </c>
      <c r="G281" s="35">
        <v>1000</v>
      </c>
      <c r="H281" s="35">
        <v>1000</v>
      </c>
      <c r="I281" s="35">
        <v>319.9</v>
      </c>
      <c r="J281" s="35">
        <v>520.6</v>
      </c>
      <c r="K281" s="35">
        <v>0</v>
      </c>
      <c r="L281" s="35">
        <v>0</v>
      </c>
      <c r="M281" s="97"/>
    </row>
    <row r="282" spans="1:13" ht="15">
      <c r="A282" s="128"/>
      <c r="B282" s="139"/>
      <c r="C282" s="136"/>
      <c r="D282" s="98" t="s">
        <v>10</v>
      </c>
      <c r="E282" s="35">
        <v>1210</v>
      </c>
      <c r="F282" s="35">
        <v>1459</v>
      </c>
      <c r="G282" s="35">
        <v>1000</v>
      </c>
      <c r="H282" s="35">
        <v>1000</v>
      </c>
      <c r="I282" s="35">
        <v>210</v>
      </c>
      <c r="J282" s="35">
        <v>459</v>
      </c>
      <c r="K282" s="35">
        <v>0</v>
      </c>
      <c r="L282" s="35">
        <v>0</v>
      </c>
      <c r="M282" s="193"/>
    </row>
    <row r="283" spans="1:13" ht="15">
      <c r="A283" s="128"/>
      <c r="B283" s="139"/>
      <c r="C283" s="136"/>
      <c r="D283" s="98" t="s">
        <v>277</v>
      </c>
      <c r="E283" s="35">
        <v>1020</v>
      </c>
      <c r="F283" s="35">
        <v>1000</v>
      </c>
      <c r="G283" s="35">
        <v>820</v>
      </c>
      <c r="H283" s="35">
        <v>800</v>
      </c>
      <c r="I283" s="35">
        <v>200</v>
      </c>
      <c r="J283" s="35">
        <v>200</v>
      </c>
      <c r="K283" s="35">
        <v>0</v>
      </c>
      <c r="L283" s="35">
        <v>0</v>
      </c>
      <c r="M283" s="194"/>
    </row>
    <row r="284" spans="1:13" ht="21.75" customHeight="1">
      <c r="A284" s="124"/>
      <c r="B284" s="140"/>
      <c r="C284" s="141"/>
      <c r="D284" s="98" t="s">
        <v>306</v>
      </c>
      <c r="E284" s="35">
        <v>680</v>
      </c>
      <c r="F284" s="35">
        <v>680</v>
      </c>
      <c r="G284" s="35">
        <v>580</v>
      </c>
      <c r="H284" s="35">
        <v>580</v>
      </c>
      <c r="I284" s="35">
        <v>100</v>
      </c>
      <c r="J284" s="35">
        <v>100</v>
      </c>
      <c r="K284" s="35">
        <v>0</v>
      </c>
      <c r="L284" s="35">
        <v>0</v>
      </c>
      <c r="M284" s="195"/>
    </row>
    <row r="285" spans="1:13" ht="15">
      <c r="A285" s="191" t="s">
        <v>117</v>
      </c>
      <c r="B285" s="117"/>
      <c r="C285" s="117"/>
      <c r="D285" s="117"/>
      <c r="E285" s="117"/>
      <c r="F285" s="117"/>
      <c r="G285" s="117"/>
      <c r="H285" s="117"/>
      <c r="I285" s="117"/>
      <c r="J285" s="117"/>
      <c r="K285" s="117"/>
      <c r="L285" s="117"/>
      <c r="M285" s="118"/>
    </row>
    <row r="286" spans="1:13" ht="1.5" customHeight="1">
      <c r="A286" s="192"/>
      <c r="B286" s="121"/>
      <c r="C286" s="121"/>
      <c r="D286" s="121"/>
      <c r="E286" s="121"/>
      <c r="F286" s="121"/>
      <c r="G286" s="121"/>
      <c r="H286" s="121"/>
      <c r="I286" s="121"/>
      <c r="J286" s="121"/>
      <c r="K286" s="121"/>
      <c r="L286" s="121"/>
      <c r="M286" s="122"/>
    </row>
    <row r="287" spans="1:13" ht="21" customHeight="1">
      <c r="A287" s="160"/>
      <c r="B287" s="160" t="s">
        <v>346</v>
      </c>
      <c r="C287" s="160" t="s">
        <v>39</v>
      </c>
      <c r="D287" s="23" t="s">
        <v>17</v>
      </c>
      <c r="E287" s="77">
        <f>E288+E289+E290+E291</f>
        <v>21180</v>
      </c>
      <c r="F287" s="77">
        <f aca="true" t="shared" si="59" ref="F287:L287">F288+F289+F290+F291</f>
        <v>16771.35</v>
      </c>
      <c r="G287" s="77">
        <f t="shared" si="59"/>
        <v>7700</v>
      </c>
      <c r="H287" s="77">
        <f t="shared" si="59"/>
        <v>6464.2</v>
      </c>
      <c r="I287" s="77">
        <f t="shared" si="59"/>
        <v>13480</v>
      </c>
      <c r="J287" s="77">
        <f t="shared" si="59"/>
        <v>10307.15</v>
      </c>
      <c r="K287" s="77">
        <f t="shared" si="59"/>
        <v>0</v>
      </c>
      <c r="L287" s="77">
        <f t="shared" si="59"/>
        <v>0</v>
      </c>
      <c r="M287" s="88"/>
    </row>
    <row r="288" spans="1:13" ht="15">
      <c r="A288" s="161"/>
      <c r="B288" s="161"/>
      <c r="C288" s="161"/>
      <c r="D288" s="23" t="s">
        <v>13</v>
      </c>
      <c r="E288" s="77">
        <f>E293+E299+E305+E311</f>
        <v>5005</v>
      </c>
      <c r="F288" s="77">
        <f aca="true" t="shared" si="60" ref="F288:L288">F293+F299+F305+F311</f>
        <v>4970</v>
      </c>
      <c r="G288" s="77">
        <f t="shared" si="60"/>
        <v>1900</v>
      </c>
      <c r="H288" s="77">
        <f t="shared" si="60"/>
        <v>1900</v>
      </c>
      <c r="I288" s="77">
        <f t="shared" si="60"/>
        <v>3105</v>
      </c>
      <c r="J288" s="77">
        <f t="shared" si="60"/>
        <v>3070</v>
      </c>
      <c r="K288" s="77">
        <f t="shared" si="60"/>
        <v>0</v>
      </c>
      <c r="L288" s="77">
        <f t="shared" si="60"/>
        <v>0</v>
      </c>
      <c r="M288" s="78"/>
    </row>
    <row r="289" spans="1:13" ht="15">
      <c r="A289" s="161"/>
      <c r="B289" s="161"/>
      <c r="C289" s="161"/>
      <c r="D289" s="23" t="s">
        <v>10</v>
      </c>
      <c r="E289" s="77">
        <f aca="true" t="shared" si="61" ref="E289:L291">E294+E300+E306+E312</f>
        <v>5750</v>
      </c>
      <c r="F289" s="77">
        <f t="shared" si="61"/>
        <v>1451.3</v>
      </c>
      <c r="G289" s="77">
        <f t="shared" si="61"/>
        <v>1900</v>
      </c>
      <c r="H289" s="77">
        <f t="shared" si="61"/>
        <v>0</v>
      </c>
      <c r="I289" s="77">
        <f t="shared" si="61"/>
        <v>3850</v>
      </c>
      <c r="J289" s="77">
        <f t="shared" si="61"/>
        <v>1451.3</v>
      </c>
      <c r="K289" s="77">
        <f t="shared" si="61"/>
        <v>0</v>
      </c>
      <c r="L289" s="77">
        <f t="shared" si="61"/>
        <v>0</v>
      </c>
      <c r="M289" s="78"/>
    </row>
    <row r="290" spans="1:13" ht="15">
      <c r="A290" s="161"/>
      <c r="B290" s="161"/>
      <c r="C290" s="161"/>
      <c r="D290" s="23" t="s">
        <v>277</v>
      </c>
      <c r="E290" s="77">
        <f t="shared" si="61"/>
        <v>5175</v>
      </c>
      <c r="F290" s="77">
        <f t="shared" si="61"/>
        <v>1735</v>
      </c>
      <c r="G290" s="77">
        <f t="shared" si="61"/>
        <v>1900</v>
      </c>
      <c r="H290" s="77">
        <f t="shared" si="61"/>
        <v>0</v>
      </c>
      <c r="I290" s="77">
        <f t="shared" si="61"/>
        <v>3275</v>
      </c>
      <c r="J290" s="77">
        <f t="shared" si="61"/>
        <v>1735</v>
      </c>
      <c r="K290" s="77">
        <f t="shared" si="61"/>
        <v>0</v>
      </c>
      <c r="L290" s="77">
        <f t="shared" si="61"/>
        <v>0</v>
      </c>
      <c r="M290" s="78"/>
    </row>
    <row r="291" spans="1:13" ht="15">
      <c r="A291" s="162"/>
      <c r="B291" s="162"/>
      <c r="C291" s="161"/>
      <c r="D291" s="79" t="s">
        <v>306</v>
      </c>
      <c r="E291" s="77">
        <f t="shared" si="61"/>
        <v>5250</v>
      </c>
      <c r="F291" s="77">
        <f t="shared" si="61"/>
        <v>8615.05</v>
      </c>
      <c r="G291" s="77">
        <f t="shared" si="61"/>
        <v>2000</v>
      </c>
      <c r="H291" s="77">
        <f t="shared" si="61"/>
        <v>4564.2</v>
      </c>
      <c r="I291" s="77">
        <f t="shared" si="61"/>
        <v>3250</v>
      </c>
      <c r="J291" s="77">
        <f t="shared" si="61"/>
        <v>4050.85</v>
      </c>
      <c r="K291" s="77">
        <f t="shared" si="61"/>
        <v>0</v>
      </c>
      <c r="L291" s="77">
        <f t="shared" si="61"/>
        <v>0</v>
      </c>
      <c r="M291" s="78"/>
    </row>
    <row r="292" spans="1:13" ht="18.75" customHeight="1">
      <c r="A292" s="186" t="s">
        <v>41</v>
      </c>
      <c r="B292" s="197" t="s">
        <v>118</v>
      </c>
      <c r="C292" s="175" t="s">
        <v>39</v>
      </c>
      <c r="D292" s="15" t="s">
        <v>17</v>
      </c>
      <c r="E292" s="36">
        <f>E293+E294+E295+E296</f>
        <v>650</v>
      </c>
      <c r="F292" s="36">
        <f aca="true" t="shared" si="62" ref="F292:L292">F293+F294+F295+F296</f>
        <v>3214.2</v>
      </c>
      <c r="G292" s="36">
        <f t="shared" si="62"/>
        <v>0</v>
      </c>
      <c r="H292" s="36">
        <f t="shared" si="62"/>
        <v>2564.2</v>
      </c>
      <c r="I292" s="36">
        <f t="shared" si="62"/>
        <v>650</v>
      </c>
      <c r="J292" s="36">
        <f t="shared" si="62"/>
        <v>650</v>
      </c>
      <c r="K292" s="36">
        <f t="shared" si="62"/>
        <v>0</v>
      </c>
      <c r="L292" s="36">
        <f t="shared" si="62"/>
        <v>0</v>
      </c>
      <c r="M292" s="197" t="s">
        <v>278</v>
      </c>
    </row>
    <row r="293" spans="1:13" ht="15">
      <c r="A293" s="186"/>
      <c r="B293" s="197"/>
      <c r="C293" s="175"/>
      <c r="D293" s="16" t="s">
        <v>13</v>
      </c>
      <c r="E293" s="36">
        <v>0</v>
      </c>
      <c r="F293" s="36">
        <v>0</v>
      </c>
      <c r="G293" s="36">
        <v>0</v>
      </c>
      <c r="H293" s="36">
        <v>0</v>
      </c>
      <c r="I293" s="36">
        <v>0</v>
      </c>
      <c r="J293" s="36">
        <v>0</v>
      </c>
      <c r="K293" s="36">
        <v>0</v>
      </c>
      <c r="L293" s="36">
        <v>0</v>
      </c>
      <c r="M293" s="197"/>
    </row>
    <row r="294" spans="1:13" ht="15">
      <c r="A294" s="186"/>
      <c r="B294" s="197"/>
      <c r="C294" s="175"/>
      <c r="D294" s="16" t="s">
        <v>10</v>
      </c>
      <c r="E294" s="36">
        <v>650</v>
      </c>
      <c r="F294" s="36">
        <v>650</v>
      </c>
      <c r="G294" s="36">
        <v>0</v>
      </c>
      <c r="H294" s="36">
        <v>0</v>
      </c>
      <c r="I294" s="36">
        <v>650</v>
      </c>
      <c r="J294" s="36">
        <v>650</v>
      </c>
      <c r="K294" s="36">
        <v>0</v>
      </c>
      <c r="L294" s="36">
        <v>0</v>
      </c>
      <c r="M294" s="197"/>
    </row>
    <row r="295" spans="1:13" ht="15">
      <c r="A295" s="186"/>
      <c r="B295" s="197"/>
      <c r="C295" s="175"/>
      <c r="D295" s="18" t="s">
        <v>277</v>
      </c>
      <c r="E295" s="37">
        <v>0</v>
      </c>
      <c r="F295" s="37">
        <v>0</v>
      </c>
      <c r="G295" s="37">
        <v>0</v>
      </c>
      <c r="H295" s="37">
        <v>0</v>
      </c>
      <c r="I295" s="37">
        <v>0</v>
      </c>
      <c r="J295" s="37">
        <v>0</v>
      </c>
      <c r="K295" s="37">
        <v>0</v>
      </c>
      <c r="L295" s="37">
        <v>0</v>
      </c>
      <c r="M295" s="197"/>
    </row>
    <row r="296" spans="1:13" ht="15">
      <c r="A296" s="186"/>
      <c r="B296" s="197"/>
      <c r="C296" s="175"/>
      <c r="D296" s="18" t="s">
        <v>306</v>
      </c>
      <c r="E296" s="37">
        <v>0</v>
      </c>
      <c r="F296" s="37">
        <v>2564.2</v>
      </c>
      <c r="G296" s="37">
        <v>0</v>
      </c>
      <c r="H296" s="37">
        <v>2564.2</v>
      </c>
      <c r="I296" s="37">
        <v>0</v>
      </c>
      <c r="J296" s="37">
        <v>0</v>
      </c>
      <c r="K296" s="37">
        <v>0</v>
      </c>
      <c r="L296" s="37">
        <v>0</v>
      </c>
      <c r="M296" s="197"/>
    </row>
    <row r="297" spans="1:13" ht="0.75" customHeight="1">
      <c r="A297" s="181" t="s">
        <v>43</v>
      </c>
      <c r="B297" s="169" t="s">
        <v>119</v>
      </c>
      <c r="C297" s="175" t="s">
        <v>39</v>
      </c>
      <c r="D297" s="15"/>
      <c r="E297" s="36"/>
      <c r="F297" s="36"/>
      <c r="G297" s="36"/>
      <c r="H297" s="36"/>
      <c r="I297" s="36"/>
      <c r="J297" s="36"/>
      <c r="K297" s="36"/>
      <c r="L297" s="36"/>
      <c r="M297" s="169"/>
    </row>
    <row r="298" spans="1:13" ht="15">
      <c r="A298" s="182"/>
      <c r="B298" s="170"/>
      <c r="C298" s="175"/>
      <c r="D298" s="15" t="s">
        <v>17</v>
      </c>
      <c r="E298" s="36">
        <f>E299+E300+E301+E302</f>
        <v>1900</v>
      </c>
      <c r="F298" s="36">
        <f aca="true" t="shared" si="63" ref="F298:L298">F299+F300+F301+F302</f>
        <v>2079.15</v>
      </c>
      <c r="G298" s="36">
        <f t="shared" si="63"/>
        <v>0</v>
      </c>
      <c r="H298" s="36">
        <f t="shared" si="63"/>
        <v>0</v>
      </c>
      <c r="I298" s="36">
        <f t="shared" si="63"/>
        <v>1900</v>
      </c>
      <c r="J298" s="36">
        <f t="shared" si="63"/>
        <v>2079.15</v>
      </c>
      <c r="K298" s="36">
        <f t="shared" si="63"/>
        <v>0</v>
      </c>
      <c r="L298" s="36">
        <f t="shared" si="63"/>
        <v>0</v>
      </c>
      <c r="M298" s="170"/>
    </row>
    <row r="299" spans="1:13" ht="15">
      <c r="A299" s="182"/>
      <c r="B299" s="170"/>
      <c r="C299" s="175"/>
      <c r="D299" s="16" t="s">
        <v>13</v>
      </c>
      <c r="E299" s="36">
        <v>400</v>
      </c>
      <c r="F299" s="36">
        <v>365</v>
      </c>
      <c r="G299" s="36">
        <v>0</v>
      </c>
      <c r="H299" s="36">
        <v>0</v>
      </c>
      <c r="I299" s="36">
        <v>400</v>
      </c>
      <c r="J299" s="36">
        <v>365</v>
      </c>
      <c r="K299" s="36">
        <v>0</v>
      </c>
      <c r="L299" s="36">
        <v>0</v>
      </c>
      <c r="M299" s="170"/>
    </row>
    <row r="300" spans="1:13" ht="15">
      <c r="A300" s="182"/>
      <c r="B300" s="170"/>
      <c r="C300" s="175"/>
      <c r="D300" s="16" t="s">
        <v>10</v>
      </c>
      <c r="E300" s="36">
        <v>450</v>
      </c>
      <c r="F300" s="36">
        <v>531.3</v>
      </c>
      <c r="G300" s="36">
        <v>0</v>
      </c>
      <c r="H300" s="36">
        <v>0</v>
      </c>
      <c r="I300" s="36">
        <v>450</v>
      </c>
      <c r="J300" s="36">
        <v>531.3</v>
      </c>
      <c r="K300" s="36">
        <v>0</v>
      </c>
      <c r="L300" s="36">
        <v>0</v>
      </c>
      <c r="M300" s="170"/>
    </row>
    <row r="301" spans="1:13" ht="15">
      <c r="A301" s="182"/>
      <c r="B301" s="170"/>
      <c r="C301" s="175"/>
      <c r="D301" s="18" t="s">
        <v>277</v>
      </c>
      <c r="E301" s="37">
        <v>500</v>
      </c>
      <c r="F301" s="37">
        <v>805</v>
      </c>
      <c r="G301" s="37">
        <v>0</v>
      </c>
      <c r="H301" s="37">
        <v>0</v>
      </c>
      <c r="I301" s="37">
        <v>500</v>
      </c>
      <c r="J301" s="37">
        <v>805</v>
      </c>
      <c r="K301" s="37">
        <v>0</v>
      </c>
      <c r="L301" s="37">
        <v>0</v>
      </c>
      <c r="M301" s="170"/>
    </row>
    <row r="302" spans="1:13" ht="15">
      <c r="A302" s="183"/>
      <c r="B302" s="171"/>
      <c r="C302" s="175"/>
      <c r="D302" s="18" t="s">
        <v>306</v>
      </c>
      <c r="E302" s="37">
        <v>550</v>
      </c>
      <c r="F302" s="37">
        <v>377.85</v>
      </c>
      <c r="G302" s="37">
        <v>0</v>
      </c>
      <c r="H302" s="37">
        <v>0</v>
      </c>
      <c r="I302" s="37">
        <v>550</v>
      </c>
      <c r="J302" s="37">
        <v>377.85</v>
      </c>
      <c r="K302" s="37">
        <v>0</v>
      </c>
      <c r="L302" s="37">
        <v>0</v>
      </c>
      <c r="M302" s="171"/>
    </row>
    <row r="303" spans="1:13" ht="9" customHeight="1">
      <c r="A303" s="181" t="s">
        <v>44</v>
      </c>
      <c r="B303" s="169" t="s">
        <v>120</v>
      </c>
      <c r="C303" s="175" t="s">
        <v>39</v>
      </c>
      <c r="D303" s="15"/>
      <c r="E303" s="36"/>
      <c r="F303" s="36"/>
      <c r="G303" s="36"/>
      <c r="H303" s="36"/>
      <c r="I303" s="36"/>
      <c r="J303" s="36"/>
      <c r="K303" s="36"/>
      <c r="L303" s="36"/>
      <c r="M303" s="169" t="s">
        <v>121</v>
      </c>
    </row>
    <row r="304" spans="1:13" ht="15">
      <c r="A304" s="182"/>
      <c r="B304" s="170"/>
      <c r="C304" s="175"/>
      <c r="D304" s="15" t="s">
        <v>17</v>
      </c>
      <c r="E304" s="36">
        <f>E305+E306+E307+E308</f>
        <v>15200</v>
      </c>
      <c r="F304" s="36">
        <f aca="true" t="shared" si="64" ref="F304:L304">F305+F306+F307+F308</f>
        <v>8200</v>
      </c>
      <c r="G304" s="36">
        <f t="shared" si="64"/>
        <v>7700</v>
      </c>
      <c r="H304" s="36">
        <f t="shared" si="64"/>
        <v>3900</v>
      </c>
      <c r="I304" s="36">
        <f t="shared" si="64"/>
        <v>7500</v>
      </c>
      <c r="J304" s="36">
        <f t="shared" si="64"/>
        <v>4300</v>
      </c>
      <c r="K304" s="36">
        <f t="shared" si="64"/>
        <v>0</v>
      </c>
      <c r="L304" s="36">
        <f t="shared" si="64"/>
        <v>0</v>
      </c>
      <c r="M304" s="170"/>
    </row>
    <row r="305" spans="1:13" ht="15">
      <c r="A305" s="182"/>
      <c r="B305" s="170"/>
      <c r="C305" s="175"/>
      <c r="D305" s="16" t="s">
        <v>13</v>
      </c>
      <c r="E305" s="36">
        <v>3800</v>
      </c>
      <c r="F305" s="36">
        <v>3800</v>
      </c>
      <c r="G305" s="36">
        <v>1900</v>
      </c>
      <c r="H305" s="36">
        <v>1900</v>
      </c>
      <c r="I305" s="36">
        <v>1900</v>
      </c>
      <c r="J305" s="36">
        <v>1900</v>
      </c>
      <c r="K305" s="36">
        <v>0</v>
      </c>
      <c r="L305" s="36">
        <v>0</v>
      </c>
      <c r="M305" s="170"/>
    </row>
    <row r="306" spans="1:13" ht="15">
      <c r="A306" s="182"/>
      <c r="B306" s="170"/>
      <c r="C306" s="175"/>
      <c r="D306" s="16" t="s">
        <v>10</v>
      </c>
      <c r="E306" s="36">
        <v>3800</v>
      </c>
      <c r="F306" s="36">
        <v>0</v>
      </c>
      <c r="G306" s="36">
        <v>1900</v>
      </c>
      <c r="H306" s="36">
        <v>0</v>
      </c>
      <c r="I306" s="36">
        <v>1900</v>
      </c>
      <c r="J306" s="36">
        <v>0</v>
      </c>
      <c r="K306" s="36">
        <v>0</v>
      </c>
      <c r="L306" s="36">
        <v>0</v>
      </c>
      <c r="M306" s="170"/>
    </row>
    <row r="307" spans="1:13" ht="15">
      <c r="A307" s="182"/>
      <c r="B307" s="170"/>
      <c r="C307" s="175"/>
      <c r="D307" s="18" t="s">
        <v>277</v>
      </c>
      <c r="E307" s="36">
        <v>3800</v>
      </c>
      <c r="F307" s="36">
        <v>0</v>
      </c>
      <c r="G307" s="36">
        <v>1900</v>
      </c>
      <c r="H307" s="36">
        <v>0</v>
      </c>
      <c r="I307" s="36">
        <v>1900</v>
      </c>
      <c r="J307" s="36">
        <v>0</v>
      </c>
      <c r="K307" s="36">
        <v>0</v>
      </c>
      <c r="L307" s="36">
        <v>0</v>
      </c>
      <c r="M307" s="170"/>
    </row>
    <row r="308" spans="1:13" ht="15">
      <c r="A308" s="183"/>
      <c r="B308" s="171"/>
      <c r="C308" s="175"/>
      <c r="D308" s="18" t="s">
        <v>306</v>
      </c>
      <c r="E308" s="36">
        <v>3800</v>
      </c>
      <c r="F308" s="36">
        <v>4400</v>
      </c>
      <c r="G308" s="36">
        <v>2000</v>
      </c>
      <c r="H308" s="36">
        <v>2000</v>
      </c>
      <c r="I308" s="36">
        <v>1800</v>
      </c>
      <c r="J308" s="36">
        <v>2400</v>
      </c>
      <c r="K308" s="36">
        <v>0</v>
      </c>
      <c r="L308" s="36">
        <v>0</v>
      </c>
      <c r="M308" s="171"/>
    </row>
    <row r="309" spans="1:13" ht="0.75" customHeight="1">
      <c r="A309" s="181" t="s">
        <v>45</v>
      </c>
      <c r="B309" s="169" t="s">
        <v>122</v>
      </c>
      <c r="C309" s="175" t="s">
        <v>39</v>
      </c>
      <c r="D309" s="15"/>
      <c r="E309" s="36"/>
      <c r="F309" s="36"/>
      <c r="G309" s="36"/>
      <c r="H309" s="36"/>
      <c r="I309" s="36"/>
      <c r="J309" s="36"/>
      <c r="K309" s="36"/>
      <c r="L309" s="36"/>
      <c r="M309" s="169"/>
    </row>
    <row r="310" spans="1:13" ht="15">
      <c r="A310" s="182"/>
      <c r="B310" s="170"/>
      <c r="C310" s="175"/>
      <c r="D310" s="15" t="s">
        <v>17</v>
      </c>
      <c r="E310" s="36">
        <f>E311+E312+E313+E314</f>
        <v>3430</v>
      </c>
      <c r="F310" s="36">
        <f aca="true" t="shared" si="65" ref="F310:L310">F311+F312+F313+F314</f>
        <v>3278</v>
      </c>
      <c r="G310" s="36">
        <f t="shared" si="65"/>
        <v>0</v>
      </c>
      <c r="H310" s="36">
        <f t="shared" si="65"/>
        <v>0</v>
      </c>
      <c r="I310" s="36">
        <f t="shared" si="65"/>
        <v>3430</v>
      </c>
      <c r="J310" s="36">
        <f t="shared" si="65"/>
        <v>3278</v>
      </c>
      <c r="K310" s="36">
        <f t="shared" si="65"/>
        <v>0</v>
      </c>
      <c r="L310" s="36">
        <f t="shared" si="65"/>
        <v>0</v>
      </c>
      <c r="M310" s="170"/>
    </row>
    <row r="311" spans="1:13" ht="15">
      <c r="A311" s="182"/>
      <c r="B311" s="170"/>
      <c r="C311" s="175"/>
      <c r="D311" s="16" t="s">
        <v>13</v>
      </c>
      <c r="E311" s="36">
        <v>805</v>
      </c>
      <c r="F311" s="36">
        <v>805</v>
      </c>
      <c r="G311" s="36">
        <v>0</v>
      </c>
      <c r="H311" s="36">
        <v>0</v>
      </c>
      <c r="I311" s="36">
        <v>805</v>
      </c>
      <c r="J311" s="36">
        <v>805</v>
      </c>
      <c r="K311" s="36">
        <v>0</v>
      </c>
      <c r="L311" s="36">
        <v>0</v>
      </c>
      <c r="M311" s="170"/>
    </row>
    <row r="312" spans="1:13" ht="15">
      <c r="A312" s="182"/>
      <c r="B312" s="170"/>
      <c r="C312" s="175"/>
      <c r="D312" s="16" t="s">
        <v>10</v>
      </c>
      <c r="E312" s="36">
        <v>850</v>
      </c>
      <c r="F312" s="36">
        <v>270</v>
      </c>
      <c r="G312" s="36">
        <v>0</v>
      </c>
      <c r="H312" s="36">
        <v>0</v>
      </c>
      <c r="I312" s="36">
        <v>850</v>
      </c>
      <c r="J312" s="36">
        <v>270</v>
      </c>
      <c r="K312" s="36">
        <v>0</v>
      </c>
      <c r="L312" s="36">
        <v>0</v>
      </c>
      <c r="M312" s="170"/>
    </row>
    <row r="313" spans="1:13" ht="15">
      <c r="A313" s="182"/>
      <c r="B313" s="170"/>
      <c r="C313" s="175"/>
      <c r="D313" s="18" t="s">
        <v>277</v>
      </c>
      <c r="E313" s="37">
        <v>875</v>
      </c>
      <c r="F313" s="37">
        <v>930</v>
      </c>
      <c r="G313" s="37">
        <v>0</v>
      </c>
      <c r="H313" s="37">
        <v>0</v>
      </c>
      <c r="I313" s="37">
        <v>875</v>
      </c>
      <c r="J313" s="37">
        <v>930</v>
      </c>
      <c r="K313" s="37">
        <v>0</v>
      </c>
      <c r="L313" s="37">
        <v>0</v>
      </c>
      <c r="M313" s="170"/>
    </row>
    <row r="314" spans="1:13" ht="54" customHeight="1">
      <c r="A314" s="183"/>
      <c r="B314" s="171"/>
      <c r="C314" s="175"/>
      <c r="D314" s="18" t="s">
        <v>306</v>
      </c>
      <c r="E314" s="37">
        <v>900</v>
      </c>
      <c r="F314" s="37">
        <v>1273</v>
      </c>
      <c r="G314" s="37">
        <v>0</v>
      </c>
      <c r="H314" s="37">
        <v>0</v>
      </c>
      <c r="I314" s="37">
        <v>900</v>
      </c>
      <c r="J314" s="37">
        <v>1273</v>
      </c>
      <c r="K314" s="37">
        <v>0</v>
      </c>
      <c r="L314" s="37">
        <v>0</v>
      </c>
      <c r="M314" s="171"/>
    </row>
    <row r="315" spans="1:13" ht="33" customHeight="1">
      <c r="A315" s="172" t="s">
        <v>123</v>
      </c>
      <c r="B315" s="173"/>
      <c r="C315" s="173"/>
      <c r="D315" s="173"/>
      <c r="E315" s="173"/>
      <c r="F315" s="173"/>
      <c r="G315" s="173"/>
      <c r="H315" s="173"/>
      <c r="I315" s="173"/>
      <c r="J315" s="173"/>
      <c r="K315" s="173"/>
      <c r="L315" s="173"/>
      <c r="M315" s="174"/>
    </row>
    <row r="316" spans="1:13" ht="14.25" customHeight="1">
      <c r="A316" s="160"/>
      <c r="B316" s="160" t="s">
        <v>347</v>
      </c>
      <c r="C316" s="160" t="s">
        <v>39</v>
      </c>
      <c r="D316" s="23" t="s">
        <v>17</v>
      </c>
      <c r="E316" s="64">
        <f>E317+E318+E319+E320</f>
        <v>401568.6</v>
      </c>
      <c r="F316" s="64">
        <f aca="true" t="shared" si="66" ref="F316:L316">F317+F318+F319+F320</f>
        <v>410365.2</v>
      </c>
      <c r="G316" s="64">
        <f t="shared" si="66"/>
        <v>124639.9</v>
      </c>
      <c r="H316" s="64">
        <f t="shared" si="66"/>
        <v>125979.5</v>
      </c>
      <c r="I316" s="64">
        <f t="shared" si="66"/>
        <v>268129.4</v>
      </c>
      <c r="J316" s="64">
        <f t="shared" si="66"/>
        <v>275542.04000000004</v>
      </c>
      <c r="K316" s="64">
        <f t="shared" si="66"/>
        <v>10784.7</v>
      </c>
      <c r="L316" s="64">
        <f t="shared" si="66"/>
        <v>8724.7</v>
      </c>
      <c r="M316" s="93"/>
    </row>
    <row r="317" spans="1:13" ht="13.5" customHeight="1">
      <c r="A317" s="161"/>
      <c r="B317" s="161"/>
      <c r="C317" s="161"/>
      <c r="D317" s="23" t="s">
        <v>13</v>
      </c>
      <c r="E317" s="64">
        <f>E322+E327+E337</f>
        <v>89790.9</v>
      </c>
      <c r="F317" s="64">
        <f aca="true" t="shared" si="67" ref="F317:L317">F322+F327+F337</f>
        <v>94288.7</v>
      </c>
      <c r="G317" s="64">
        <f t="shared" si="67"/>
        <v>23178.100000000002</v>
      </c>
      <c r="H317" s="64">
        <f t="shared" si="67"/>
        <v>23638.4</v>
      </c>
      <c r="I317" s="64">
        <f t="shared" si="67"/>
        <v>63422.799999999996</v>
      </c>
      <c r="J317" s="64">
        <f t="shared" si="67"/>
        <v>69945.99999999999</v>
      </c>
      <c r="K317" s="64">
        <f t="shared" si="67"/>
        <v>3190</v>
      </c>
      <c r="L317" s="64">
        <f t="shared" si="67"/>
        <v>704.3000000000001</v>
      </c>
      <c r="M317" s="69"/>
    </row>
    <row r="318" spans="1:13" ht="15">
      <c r="A318" s="161"/>
      <c r="B318" s="161"/>
      <c r="C318" s="161"/>
      <c r="D318" s="23" t="s">
        <v>10</v>
      </c>
      <c r="E318" s="64">
        <f aca="true" t="shared" si="68" ref="E318:L320">E323+E328+E338</f>
        <v>93667.4</v>
      </c>
      <c r="F318" s="64">
        <f t="shared" si="68"/>
        <v>93402.2</v>
      </c>
      <c r="G318" s="64">
        <f t="shared" si="68"/>
        <v>38841.1</v>
      </c>
      <c r="H318" s="64">
        <f t="shared" si="68"/>
        <v>37551.2</v>
      </c>
      <c r="I318" s="64">
        <f t="shared" si="68"/>
        <v>56810.299999999996</v>
      </c>
      <c r="J318" s="64">
        <f t="shared" si="68"/>
        <v>55730.03999999999</v>
      </c>
      <c r="K318" s="64">
        <f t="shared" si="68"/>
        <v>22</v>
      </c>
      <c r="L318" s="64">
        <f t="shared" si="68"/>
        <v>22</v>
      </c>
      <c r="M318" s="69"/>
    </row>
    <row r="319" spans="1:13" ht="15">
      <c r="A319" s="161"/>
      <c r="B319" s="161"/>
      <c r="C319" s="161"/>
      <c r="D319" s="23" t="s">
        <v>277</v>
      </c>
      <c r="E319" s="64">
        <f t="shared" si="68"/>
        <v>124281.9</v>
      </c>
      <c r="F319" s="64">
        <f t="shared" si="68"/>
        <v>122486.5</v>
      </c>
      <c r="G319" s="64">
        <f t="shared" si="68"/>
        <v>37994.7</v>
      </c>
      <c r="H319" s="64">
        <f t="shared" si="68"/>
        <v>37291.5</v>
      </c>
      <c r="I319" s="64">
        <f t="shared" si="68"/>
        <v>82518.90000000001</v>
      </c>
      <c r="J319" s="64">
        <f t="shared" si="68"/>
        <v>81454.90000000001</v>
      </c>
      <c r="K319" s="64">
        <f t="shared" si="68"/>
        <v>3747.7</v>
      </c>
      <c r="L319" s="64">
        <f t="shared" si="68"/>
        <v>3720.1000000000004</v>
      </c>
      <c r="M319" s="69"/>
    </row>
    <row r="320" spans="1:13" ht="17.25" customHeight="1">
      <c r="A320" s="162"/>
      <c r="B320" s="162"/>
      <c r="C320" s="161"/>
      <c r="D320" s="79" t="s">
        <v>306</v>
      </c>
      <c r="E320" s="64">
        <f t="shared" si="68"/>
        <v>93828.4</v>
      </c>
      <c r="F320" s="64">
        <f t="shared" si="68"/>
        <v>100187.79999999999</v>
      </c>
      <c r="G320" s="64">
        <f t="shared" si="68"/>
        <v>24626</v>
      </c>
      <c r="H320" s="64">
        <f t="shared" si="68"/>
        <v>27498.4</v>
      </c>
      <c r="I320" s="64">
        <f t="shared" si="68"/>
        <v>65377.399999999994</v>
      </c>
      <c r="J320" s="64">
        <f t="shared" si="68"/>
        <v>68411.1</v>
      </c>
      <c r="K320" s="64">
        <f t="shared" si="68"/>
        <v>3825</v>
      </c>
      <c r="L320" s="64">
        <f t="shared" si="68"/>
        <v>4278.3</v>
      </c>
      <c r="M320" s="69"/>
    </row>
    <row r="321" spans="1:13" ht="30" customHeight="1">
      <c r="A321" s="176" t="s">
        <v>37</v>
      </c>
      <c r="B321" s="158" t="s">
        <v>243</v>
      </c>
      <c r="C321" s="159" t="s">
        <v>39</v>
      </c>
      <c r="D321" s="15" t="s">
        <v>17</v>
      </c>
      <c r="E321" s="38">
        <f>E322+E323+E324+E325</f>
        <v>387237.19999999995</v>
      </c>
      <c r="F321" s="38">
        <f aca="true" t="shared" si="69" ref="F321:L321">F322+F323+F324+F325</f>
        <v>382211.7</v>
      </c>
      <c r="G321" s="38">
        <f t="shared" si="69"/>
        <v>118354.5</v>
      </c>
      <c r="H321" s="38">
        <f t="shared" si="69"/>
        <v>108862.20000000001</v>
      </c>
      <c r="I321" s="38">
        <f t="shared" si="69"/>
        <v>263639.7</v>
      </c>
      <c r="J321" s="38">
        <f t="shared" si="69"/>
        <v>267436.83999999997</v>
      </c>
      <c r="K321" s="38">
        <f t="shared" si="69"/>
        <v>7228.4</v>
      </c>
      <c r="L321" s="38">
        <f t="shared" si="69"/>
        <v>5793.7</v>
      </c>
      <c r="M321" s="146" t="s">
        <v>268</v>
      </c>
    </row>
    <row r="322" spans="1:13" ht="30" customHeight="1">
      <c r="A322" s="176"/>
      <c r="B322" s="158"/>
      <c r="C322" s="159"/>
      <c r="D322" s="40" t="s">
        <v>13</v>
      </c>
      <c r="E322" s="38">
        <v>87319.9</v>
      </c>
      <c r="F322" s="38">
        <v>84263.4</v>
      </c>
      <c r="G322" s="38">
        <v>23009.7</v>
      </c>
      <c r="H322" s="38">
        <v>15131.8</v>
      </c>
      <c r="I322" s="38">
        <v>62189.2</v>
      </c>
      <c r="J322" s="38">
        <v>68516.9</v>
      </c>
      <c r="K322" s="38">
        <v>2121</v>
      </c>
      <c r="L322" s="38">
        <v>614.7</v>
      </c>
      <c r="M322" s="146"/>
    </row>
    <row r="323" spans="1:13" ht="33" customHeight="1">
      <c r="A323" s="176"/>
      <c r="B323" s="158"/>
      <c r="C323" s="159"/>
      <c r="D323" s="40" t="s">
        <v>10</v>
      </c>
      <c r="E323" s="38">
        <v>86939.5</v>
      </c>
      <c r="F323" s="38">
        <v>86578.6</v>
      </c>
      <c r="G323" s="38">
        <v>34225.4</v>
      </c>
      <c r="H323" s="38">
        <v>32836.5</v>
      </c>
      <c r="I323" s="38">
        <v>54698.1</v>
      </c>
      <c r="J323" s="38">
        <v>53621.14</v>
      </c>
      <c r="K323" s="38">
        <v>22</v>
      </c>
      <c r="L323" s="38">
        <v>22</v>
      </c>
      <c r="M323" s="146"/>
    </row>
    <row r="324" spans="1:13" ht="36.75" customHeight="1">
      <c r="A324" s="176"/>
      <c r="B324" s="158"/>
      <c r="C324" s="159"/>
      <c r="D324" s="41" t="s">
        <v>277</v>
      </c>
      <c r="E324" s="38">
        <v>122007.4</v>
      </c>
      <c r="F324" s="38">
        <v>120212</v>
      </c>
      <c r="G324" s="38">
        <v>37994.7</v>
      </c>
      <c r="H324" s="38">
        <v>37291.5</v>
      </c>
      <c r="I324" s="38">
        <v>81505.7</v>
      </c>
      <c r="J324" s="38">
        <v>80441.7</v>
      </c>
      <c r="K324" s="38">
        <v>2486.4</v>
      </c>
      <c r="L324" s="38">
        <v>2458.8</v>
      </c>
      <c r="M324" s="146"/>
    </row>
    <row r="325" spans="1:13" ht="39.75" customHeight="1">
      <c r="A325" s="176"/>
      <c r="B325" s="158"/>
      <c r="C325" s="159"/>
      <c r="D325" s="41" t="s">
        <v>306</v>
      </c>
      <c r="E325" s="38">
        <v>90970.4</v>
      </c>
      <c r="F325" s="38">
        <v>91157.7</v>
      </c>
      <c r="G325" s="38">
        <v>23124.7</v>
      </c>
      <c r="H325" s="38">
        <v>23602.4</v>
      </c>
      <c r="I325" s="38">
        <v>65246.7</v>
      </c>
      <c r="J325" s="38">
        <v>64857.1</v>
      </c>
      <c r="K325" s="38">
        <v>2599</v>
      </c>
      <c r="L325" s="38">
        <v>2698.2</v>
      </c>
      <c r="M325" s="146"/>
    </row>
    <row r="326" spans="1:13" ht="30.75" customHeight="1">
      <c r="A326" s="200" t="s">
        <v>31</v>
      </c>
      <c r="B326" s="158" t="s">
        <v>244</v>
      </c>
      <c r="C326" s="159" t="s">
        <v>39</v>
      </c>
      <c r="D326" s="15" t="s">
        <v>17</v>
      </c>
      <c r="E326" s="38">
        <f>E327+E328+E329+E330</f>
        <v>14054.1</v>
      </c>
      <c r="F326" s="38">
        <f aca="true" t="shared" si="70" ref="F326:L326">F327+F328+F329+F330</f>
        <v>27515.600000000002</v>
      </c>
      <c r="G326" s="38">
        <f t="shared" si="70"/>
        <v>6285.4</v>
      </c>
      <c r="H326" s="38">
        <f t="shared" si="70"/>
        <v>17117.3</v>
      </c>
      <c r="I326" s="38">
        <f t="shared" si="70"/>
        <v>4289.4</v>
      </c>
      <c r="J326" s="38">
        <f t="shared" si="70"/>
        <v>7592.1</v>
      </c>
      <c r="K326" s="38">
        <f t="shared" si="70"/>
        <v>3479.3</v>
      </c>
      <c r="L326" s="38">
        <f t="shared" si="70"/>
        <v>2806.2</v>
      </c>
      <c r="M326" s="146" t="s">
        <v>323</v>
      </c>
    </row>
    <row r="327" spans="1:13" ht="30.75" customHeight="1">
      <c r="A327" s="201"/>
      <c r="B327" s="158"/>
      <c r="C327" s="159"/>
      <c r="D327" s="40" t="s">
        <v>13</v>
      </c>
      <c r="E327" s="38">
        <v>2426</v>
      </c>
      <c r="F327" s="38">
        <v>9900.1</v>
      </c>
      <c r="G327" s="38">
        <v>168.4</v>
      </c>
      <c r="H327" s="38">
        <v>8506.6</v>
      </c>
      <c r="I327" s="38">
        <v>1208.6</v>
      </c>
      <c r="J327" s="38">
        <v>1303.9</v>
      </c>
      <c r="K327" s="38">
        <v>1049</v>
      </c>
      <c r="L327" s="38">
        <v>89.6</v>
      </c>
      <c r="M327" s="146"/>
    </row>
    <row r="328" spans="1:13" ht="25.5" customHeight="1">
      <c r="A328" s="201"/>
      <c r="B328" s="158"/>
      <c r="C328" s="159"/>
      <c r="D328" s="40" t="s">
        <v>10</v>
      </c>
      <c r="E328" s="38">
        <v>6627.2</v>
      </c>
      <c r="F328" s="38">
        <v>6722.9</v>
      </c>
      <c r="G328" s="38">
        <v>4615.7</v>
      </c>
      <c r="H328" s="38">
        <v>4714.7</v>
      </c>
      <c r="I328" s="38">
        <v>2011.5</v>
      </c>
      <c r="J328" s="38">
        <v>2008.2</v>
      </c>
      <c r="K328" s="38">
        <v>0</v>
      </c>
      <c r="L328" s="38">
        <v>0</v>
      </c>
      <c r="M328" s="146"/>
    </row>
    <row r="329" spans="1:13" ht="39" customHeight="1">
      <c r="A329" s="201"/>
      <c r="B329" s="158"/>
      <c r="C329" s="159"/>
      <c r="D329" s="41" t="s">
        <v>277</v>
      </c>
      <c r="E329" s="38">
        <v>2198.9</v>
      </c>
      <c r="F329" s="38">
        <v>2198.9</v>
      </c>
      <c r="G329" s="38">
        <v>0</v>
      </c>
      <c r="H329" s="38">
        <v>0</v>
      </c>
      <c r="I329" s="38">
        <v>968.6</v>
      </c>
      <c r="J329" s="38">
        <v>968.6</v>
      </c>
      <c r="K329" s="38">
        <v>1230.3</v>
      </c>
      <c r="L329" s="38">
        <v>1230.3</v>
      </c>
      <c r="M329" s="146"/>
    </row>
    <row r="330" spans="1:13" ht="37.5" customHeight="1">
      <c r="A330" s="201"/>
      <c r="B330" s="158"/>
      <c r="C330" s="159"/>
      <c r="D330" s="41" t="s">
        <v>306</v>
      </c>
      <c r="E330" s="38">
        <v>2802</v>
      </c>
      <c r="F330" s="38">
        <v>8693.7</v>
      </c>
      <c r="G330" s="38">
        <v>1501.3</v>
      </c>
      <c r="H330" s="38">
        <v>3896</v>
      </c>
      <c r="I330" s="38">
        <v>100.7</v>
      </c>
      <c r="J330" s="38">
        <v>3311.4</v>
      </c>
      <c r="K330" s="38">
        <v>1200</v>
      </c>
      <c r="L330" s="38">
        <v>1486.3</v>
      </c>
      <c r="M330" s="146"/>
    </row>
    <row r="331" spans="1:13" ht="15">
      <c r="A331" s="159" t="s">
        <v>32</v>
      </c>
      <c r="B331" s="158" t="s">
        <v>245</v>
      </c>
      <c r="C331" s="159" t="s">
        <v>39</v>
      </c>
      <c r="D331" s="80" t="s">
        <v>17</v>
      </c>
      <c r="E331" s="38">
        <f>E332+E333+E334+E335</f>
        <v>86407.09999999999</v>
      </c>
      <c r="F331" s="38">
        <f aca="true" t="shared" si="71" ref="F331:L331">F332+F333+F334+F335</f>
        <v>89105.4</v>
      </c>
      <c r="G331" s="38">
        <f t="shared" si="71"/>
        <v>11100.3</v>
      </c>
      <c r="H331" s="38">
        <f t="shared" si="71"/>
        <v>11075.8</v>
      </c>
      <c r="I331" s="38">
        <f t="shared" si="71"/>
        <v>67643.7</v>
      </c>
      <c r="J331" s="38">
        <f t="shared" si="71"/>
        <v>73106</v>
      </c>
      <c r="K331" s="38">
        <f t="shared" si="71"/>
        <v>7662.9</v>
      </c>
      <c r="L331" s="38">
        <f t="shared" si="71"/>
        <v>4923.5</v>
      </c>
      <c r="M331" s="146"/>
    </row>
    <row r="332" spans="1:13" ht="15">
      <c r="A332" s="159"/>
      <c r="B332" s="158"/>
      <c r="C332" s="159"/>
      <c r="D332" s="81" t="s">
        <v>13</v>
      </c>
      <c r="E332" s="38">
        <v>20797.6</v>
      </c>
      <c r="F332" s="38">
        <v>18481.4</v>
      </c>
      <c r="G332" s="38">
        <v>2193</v>
      </c>
      <c r="H332" s="38">
        <v>2168.5</v>
      </c>
      <c r="I332" s="38">
        <v>16825.6</v>
      </c>
      <c r="J332" s="38">
        <v>14748.2</v>
      </c>
      <c r="K332" s="38">
        <v>1779</v>
      </c>
      <c r="L332" s="38">
        <v>1564.6</v>
      </c>
      <c r="M332" s="146"/>
    </row>
    <row r="333" spans="1:13" ht="15">
      <c r="A333" s="159"/>
      <c r="B333" s="158"/>
      <c r="C333" s="159"/>
      <c r="D333" s="81" t="s">
        <v>269</v>
      </c>
      <c r="E333" s="39">
        <f>G333+I333+K333</f>
        <v>23578.8</v>
      </c>
      <c r="F333" s="39">
        <f>H333+J333+L333</f>
        <v>22902.3</v>
      </c>
      <c r="G333" s="39">
        <v>2372.9</v>
      </c>
      <c r="H333" s="39">
        <v>2372.9</v>
      </c>
      <c r="I333" s="39">
        <v>19131.8</v>
      </c>
      <c r="J333" s="39">
        <v>19100.3</v>
      </c>
      <c r="K333" s="39">
        <v>2074.1</v>
      </c>
      <c r="L333" s="39">
        <v>1429.1</v>
      </c>
      <c r="M333" s="146"/>
    </row>
    <row r="334" spans="1:13" ht="15">
      <c r="A334" s="159"/>
      <c r="B334" s="158"/>
      <c r="C334" s="159"/>
      <c r="D334" s="81" t="s">
        <v>277</v>
      </c>
      <c r="E334" s="39">
        <v>24674.5</v>
      </c>
      <c r="F334" s="39">
        <v>24066</v>
      </c>
      <c r="G334" s="39">
        <v>2833</v>
      </c>
      <c r="H334" s="39">
        <v>2833</v>
      </c>
      <c r="I334" s="39">
        <v>19911.7</v>
      </c>
      <c r="J334" s="39">
        <v>19303.2</v>
      </c>
      <c r="K334" s="39">
        <v>1929.8</v>
      </c>
      <c r="L334" s="39">
        <v>1929.8</v>
      </c>
      <c r="M334" s="146"/>
    </row>
    <row r="335" spans="1:13" ht="15">
      <c r="A335" s="159"/>
      <c r="B335" s="158"/>
      <c r="C335" s="159"/>
      <c r="D335" s="81" t="s">
        <v>306</v>
      </c>
      <c r="E335" s="39">
        <v>17356.2</v>
      </c>
      <c r="F335" s="39">
        <v>23655.7</v>
      </c>
      <c r="G335" s="39">
        <v>3701.4</v>
      </c>
      <c r="H335" s="39">
        <v>3701.4</v>
      </c>
      <c r="I335" s="39">
        <v>11774.6</v>
      </c>
      <c r="J335" s="39">
        <v>19954.3</v>
      </c>
      <c r="K335" s="39">
        <v>1880</v>
      </c>
      <c r="L335" s="39">
        <v>0</v>
      </c>
      <c r="M335" s="146"/>
    </row>
    <row r="336" spans="1:13" ht="15">
      <c r="A336" s="159" t="s">
        <v>33</v>
      </c>
      <c r="B336" s="158" t="s">
        <v>246</v>
      </c>
      <c r="C336" s="159" t="s">
        <v>39</v>
      </c>
      <c r="D336" s="80" t="s">
        <v>17</v>
      </c>
      <c r="E336" s="38">
        <f>E337+E338+E339+E340</f>
        <v>277.29999999999995</v>
      </c>
      <c r="F336" s="38">
        <f aca="true" t="shared" si="72" ref="F336:L336">F337+F338+F339+F340</f>
        <v>637.9</v>
      </c>
      <c r="G336" s="38">
        <f t="shared" si="72"/>
        <v>0</v>
      </c>
      <c r="H336" s="38">
        <f t="shared" si="72"/>
        <v>0</v>
      </c>
      <c r="I336" s="38">
        <f t="shared" si="72"/>
        <v>200.3</v>
      </c>
      <c r="J336" s="38">
        <f t="shared" si="72"/>
        <v>513.1</v>
      </c>
      <c r="K336" s="38">
        <f t="shared" si="72"/>
        <v>77</v>
      </c>
      <c r="L336" s="38">
        <f t="shared" si="72"/>
        <v>124.8</v>
      </c>
      <c r="M336" s="146" t="s">
        <v>324</v>
      </c>
    </row>
    <row r="337" spans="1:13" ht="15">
      <c r="A337" s="159"/>
      <c r="B337" s="158"/>
      <c r="C337" s="159"/>
      <c r="D337" s="81" t="s">
        <v>13</v>
      </c>
      <c r="E337" s="38">
        <v>45</v>
      </c>
      <c r="F337" s="38">
        <v>125.2</v>
      </c>
      <c r="G337" s="38">
        <v>0</v>
      </c>
      <c r="H337" s="38">
        <v>0</v>
      </c>
      <c r="I337" s="38">
        <v>25</v>
      </c>
      <c r="J337" s="38">
        <v>125.2</v>
      </c>
      <c r="K337" s="38">
        <v>20</v>
      </c>
      <c r="L337" s="38">
        <v>0</v>
      </c>
      <c r="M337" s="146"/>
    </row>
    <row r="338" spans="1:13" ht="15">
      <c r="A338" s="159"/>
      <c r="B338" s="158"/>
      <c r="C338" s="159"/>
      <c r="D338" s="81" t="s">
        <v>269</v>
      </c>
      <c r="E338" s="38">
        <v>100.7</v>
      </c>
      <c r="F338" s="38">
        <v>100.7</v>
      </c>
      <c r="G338" s="38">
        <v>0</v>
      </c>
      <c r="H338" s="38">
        <v>0</v>
      </c>
      <c r="I338" s="38">
        <v>100.7</v>
      </c>
      <c r="J338" s="38">
        <v>100.7</v>
      </c>
      <c r="K338" s="38">
        <v>0</v>
      </c>
      <c r="L338" s="38">
        <v>0</v>
      </c>
      <c r="M338" s="146"/>
    </row>
    <row r="339" spans="1:13" ht="15">
      <c r="A339" s="159"/>
      <c r="B339" s="158"/>
      <c r="C339" s="159"/>
      <c r="D339" s="81" t="s">
        <v>277</v>
      </c>
      <c r="E339" s="38">
        <v>75.6</v>
      </c>
      <c r="F339" s="38">
        <v>75.6</v>
      </c>
      <c r="G339" s="38">
        <v>0</v>
      </c>
      <c r="H339" s="38">
        <v>0</v>
      </c>
      <c r="I339" s="38">
        <v>44.6</v>
      </c>
      <c r="J339" s="38">
        <v>44.6</v>
      </c>
      <c r="K339" s="38">
        <v>31</v>
      </c>
      <c r="L339" s="38">
        <v>31</v>
      </c>
      <c r="M339" s="146"/>
    </row>
    <row r="340" spans="1:13" ht="15">
      <c r="A340" s="159"/>
      <c r="B340" s="158"/>
      <c r="C340" s="159"/>
      <c r="D340" s="81" t="s">
        <v>306</v>
      </c>
      <c r="E340" s="38">
        <v>56</v>
      </c>
      <c r="F340" s="38">
        <v>336.4</v>
      </c>
      <c r="G340" s="38">
        <v>0</v>
      </c>
      <c r="H340" s="38">
        <v>0</v>
      </c>
      <c r="I340" s="38">
        <v>30</v>
      </c>
      <c r="J340" s="38">
        <v>242.6</v>
      </c>
      <c r="K340" s="38">
        <v>26</v>
      </c>
      <c r="L340" s="38">
        <v>93.8</v>
      </c>
      <c r="M340" s="146"/>
    </row>
    <row r="341" spans="1:13" ht="15">
      <c r="A341" s="202" t="s">
        <v>124</v>
      </c>
      <c r="B341" s="203"/>
      <c r="C341" s="203"/>
      <c r="D341" s="117"/>
      <c r="E341" s="117"/>
      <c r="F341" s="117"/>
      <c r="G341" s="117"/>
      <c r="H341" s="117"/>
      <c r="I341" s="117"/>
      <c r="J341" s="117"/>
      <c r="K341" s="117"/>
      <c r="L341" s="117"/>
      <c r="M341" s="118"/>
    </row>
    <row r="342" spans="1:13" ht="23.25" customHeight="1">
      <c r="A342" s="192"/>
      <c r="B342" s="121"/>
      <c r="C342" s="121"/>
      <c r="D342" s="121"/>
      <c r="E342" s="121"/>
      <c r="F342" s="121"/>
      <c r="G342" s="121"/>
      <c r="H342" s="121"/>
      <c r="I342" s="121"/>
      <c r="J342" s="121"/>
      <c r="K342" s="121"/>
      <c r="L342" s="121"/>
      <c r="M342" s="122"/>
    </row>
    <row r="343" spans="1:13" ht="15">
      <c r="A343" s="178"/>
      <c r="B343" s="160" t="s">
        <v>348</v>
      </c>
      <c r="C343" s="160" t="s">
        <v>39</v>
      </c>
      <c r="D343" s="23" t="s">
        <v>17</v>
      </c>
      <c r="E343" s="65">
        <f>E344+E345+E346+E347</f>
        <v>12486.1</v>
      </c>
      <c r="F343" s="65">
        <f aca="true" t="shared" si="73" ref="F343:L343">F344+F345+F346+F347</f>
        <v>9830.9</v>
      </c>
      <c r="G343" s="65">
        <f t="shared" si="73"/>
        <v>500</v>
      </c>
      <c r="H343" s="65">
        <f t="shared" si="73"/>
        <v>0</v>
      </c>
      <c r="I343" s="65">
        <f t="shared" si="73"/>
        <v>11986.1</v>
      </c>
      <c r="J343" s="65">
        <f t="shared" si="73"/>
        <v>9830.9</v>
      </c>
      <c r="K343" s="65">
        <f t="shared" si="73"/>
        <v>0</v>
      </c>
      <c r="L343" s="65">
        <f t="shared" si="73"/>
        <v>0</v>
      </c>
      <c r="M343" s="88"/>
    </row>
    <row r="344" spans="1:13" ht="15">
      <c r="A344" s="179"/>
      <c r="B344" s="161"/>
      <c r="C344" s="161"/>
      <c r="D344" s="23" t="s">
        <v>13</v>
      </c>
      <c r="E344" s="65">
        <f>E349+E354+E359+E364+E369+E374</f>
        <v>1795.1</v>
      </c>
      <c r="F344" s="65">
        <f aca="true" t="shared" si="74" ref="F344:L344">F349+F354+F359+F364+F369+F374</f>
        <v>858.9</v>
      </c>
      <c r="G344" s="65">
        <f t="shared" si="74"/>
        <v>0</v>
      </c>
      <c r="H344" s="65">
        <f t="shared" si="74"/>
        <v>0</v>
      </c>
      <c r="I344" s="65">
        <f t="shared" si="74"/>
        <v>1795.1</v>
      </c>
      <c r="J344" s="65">
        <f t="shared" si="74"/>
        <v>858.9</v>
      </c>
      <c r="K344" s="65">
        <f t="shared" si="74"/>
        <v>0</v>
      </c>
      <c r="L344" s="65">
        <f t="shared" si="74"/>
        <v>0</v>
      </c>
      <c r="M344" s="70"/>
    </row>
    <row r="345" spans="1:13" ht="15">
      <c r="A345" s="179"/>
      <c r="B345" s="161"/>
      <c r="C345" s="161"/>
      <c r="D345" s="23" t="s">
        <v>10</v>
      </c>
      <c r="E345" s="65">
        <f aca="true" t="shared" si="75" ref="E345:L347">E350+E355+E360+E365+E370+E375</f>
        <v>1161</v>
      </c>
      <c r="F345" s="65">
        <f t="shared" si="75"/>
        <v>1161</v>
      </c>
      <c r="G345" s="65">
        <f t="shared" si="75"/>
        <v>0</v>
      </c>
      <c r="H345" s="65">
        <f t="shared" si="75"/>
        <v>0</v>
      </c>
      <c r="I345" s="65">
        <f t="shared" si="75"/>
        <v>1161</v>
      </c>
      <c r="J345" s="65">
        <f t="shared" si="75"/>
        <v>1161</v>
      </c>
      <c r="K345" s="65">
        <f t="shared" si="75"/>
        <v>0</v>
      </c>
      <c r="L345" s="65">
        <f t="shared" si="75"/>
        <v>0</v>
      </c>
      <c r="M345" s="70"/>
    </row>
    <row r="346" spans="1:13" ht="15">
      <c r="A346" s="179"/>
      <c r="B346" s="161"/>
      <c r="C346" s="161"/>
      <c r="D346" s="23" t="s">
        <v>277</v>
      </c>
      <c r="E346" s="65">
        <f t="shared" si="75"/>
        <v>5560</v>
      </c>
      <c r="F346" s="65">
        <f t="shared" si="75"/>
        <v>5560</v>
      </c>
      <c r="G346" s="65">
        <f t="shared" si="75"/>
        <v>0</v>
      </c>
      <c r="H346" s="65">
        <f t="shared" si="75"/>
        <v>0</v>
      </c>
      <c r="I346" s="65">
        <f t="shared" si="75"/>
        <v>5560</v>
      </c>
      <c r="J346" s="65">
        <f t="shared" si="75"/>
        <v>5560</v>
      </c>
      <c r="K346" s="65">
        <f t="shared" si="75"/>
        <v>0</v>
      </c>
      <c r="L346" s="65">
        <f t="shared" si="75"/>
        <v>0</v>
      </c>
      <c r="M346" s="70"/>
    </row>
    <row r="347" spans="1:13" ht="15">
      <c r="A347" s="180"/>
      <c r="B347" s="162"/>
      <c r="C347" s="161"/>
      <c r="D347" s="79" t="s">
        <v>306</v>
      </c>
      <c r="E347" s="65">
        <f t="shared" si="75"/>
        <v>3970</v>
      </c>
      <c r="F347" s="65">
        <f t="shared" si="75"/>
        <v>2251</v>
      </c>
      <c r="G347" s="65">
        <f t="shared" si="75"/>
        <v>500</v>
      </c>
      <c r="H347" s="65">
        <f t="shared" si="75"/>
        <v>0</v>
      </c>
      <c r="I347" s="65">
        <f t="shared" si="75"/>
        <v>3470</v>
      </c>
      <c r="J347" s="65">
        <f t="shared" si="75"/>
        <v>2251</v>
      </c>
      <c r="K347" s="65">
        <f t="shared" si="75"/>
        <v>0</v>
      </c>
      <c r="L347" s="65">
        <f t="shared" si="75"/>
        <v>0</v>
      </c>
      <c r="M347" s="70"/>
    </row>
    <row r="348" spans="1:13" ht="15">
      <c r="A348" s="177" t="s">
        <v>37</v>
      </c>
      <c r="B348" s="112" t="s">
        <v>125</v>
      </c>
      <c r="C348" s="103" t="s">
        <v>39</v>
      </c>
      <c r="D348" s="23" t="s">
        <v>17</v>
      </c>
      <c r="E348" s="33">
        <f>E349+E350+E351+E352</f>
        <v>3030</v>
      </c>
      <c r="F348" s="33">
        <f aca="true" t="shared" si="76" ref="F348:L348">F349+F350+F351+F352</f>
        <v>1546</v>
      </c>
      <c r="G348" s="33">
        <f t="shared" si="76"/>
        <v>0</v>
      </c>
      <c r="H348" s="33">
        <f t="shared" si="76"/>
        <v>0</v>
      </c>
      <c r="I348" s="33">
        <f t="shared" si="76"/>
        <v>3030</v>
      </c>
      <c r="J348" s="33">
        <f t="shared" si="76"/>
        <v>1546</v>
      </c>
      <c r="K348" s="33">
        <f t="shared" si="76"/>
        <v>0</v>
      </c>
      <c r="L348" s="33">
        <f t="shared" si="76"/>
        <v>0</v>
      </c>
      <c r="M348" s="146"/>
    </row>
    <row r="349" spans="1:13" ht="15">
      <c r="A349" s="177"/>
      <c r="B349" s="113"/>
      <c r="C349" s="104"/>
      <c r="D349" s="5" t="s">
        <v>13</v>
      </c>
      <c r="E349" s="33">
        <v>230</v>
      </c>
      <c r="F349" s="33">
        <v>160</v>
      </c>
      <c r="G349" s="33">
        <v>0</v>
      </c>
      <c r="H349" s="33">
        <v>0</v>
      </c>
      <c r="I349" s="33">
        <v>230</v>
      </c>
      <c r="J349" s="33">
        <v>160</v>
      </c>
      <c r="K349" s="33">
        <v>0</v>
      </c>
      <c r="L349" s="33">
        <v>0</v>
      </c>
      <c r="M349" s="146"/>
    </row>
    <row r="350" spans="1:13" ht="15">
      <c r="A350" s="177"/>
      <c r="B350" s="113"/>
      <c r="C350" s="104"/>
      <c r="D350" s="18" t="s">
        <v>265</v>
      </c>
      <c r="E350" s="33">
        <v>0</v>
      </c>
      <c r="F350" s="33">
        <v>0</v>
      </c>
      <c r="G350" s="33">
        <v>0</v>
      </c>
      <c r="H350" s="33">
        <v>0</v>
      </c>
      <c r="I350" s="33">
        <v>0</v>
      </c>
      <c r="J350" s="33">
        <v>0</v>
      </c>
      <c r="K350" s="33">
        <v>0</v>
      </c>
      <c r="L350" s="33">
        <v>0</v>
      </c>
      <c r="M350" s="146"/>
    </row>
    <row r="351" spans="1:13" ht="15">
      <c r="A351" s="177"/>
      <c r="B351" s="113"/>
      <c r="C351" s="104"/>
      <c r="D351" s="18" t="s">
        <v>277</v>
      </c>
      <c r="E351" s="33">
        <v>1300</v>
      </c>
      <c r="F351" s="33">
        <v>1300</v>
      </c>
      <c r="G351" s="33">
        <v>0</v>
      </c>
      <c r="H351" s="33">
        <v>0</v>
      </c>
      <c r="I351" s="33">
        <v>1300</v>
      </c>
      <c r="J351" s="33">
        <v>1300</v>
      </c>
      <c r="K351" s="33">
        <v>0</v>
      </c>
      <c r="L351" s="33">
        <v>0</v>
      </c>
      <c r="M351" s="146"/>
    </row>
    <row r="352" spans="1:13" ht="20.25" customHeight="1">
      <c r="A352" s="177"/>
      <c r="B352" s="114"/>
      <c r="C352" s="109"/>
      <c r="D352" s="18" t="s">
        <v>306</v>
      </c>
      <c r="E352" s="33">
        <v>1500</v>
      </c>
      <c r="F352" s="33">
        <v>86</v>
      </c>
      <c r="G352" s="33">
        <v>0</v>
      </c>
      <c r="H352" s="33">
        <v>0</v>
      </c>
      <c r="I352" s="33">
        <v>1500</v>
      </c>
      <c r="J352" s="33">
        <v>86</v>
      </c>
      <c r="K352" s="33">
        <v>0</v>
      </c>
      <c r="L352" s="33">
        <v>0</v>
      </c>
      <c r="M352" s="146"/>
    </row>
    <row r="353" spans="1:13" ht="15">
      <c r="A353" s="108" t="s">
        <v>90</v>
      </c>
      <c r="B353" s="113" t="s">
        <v>126</v>
      </c>
      <c r="C353" s="104" t="s">
        <v>39</v>
      </c>
      <c r="D353" s="23" t="s">
        <v>17</v>
      </c>
      <c r="E353" s="33">
        <f>E354+E355+E356+E357</f>
        <v>4033</v>
      </c>
      <c r="F353" s="33">
        <f aca="true" t="shared" si="77" ref="F353:L353">F354+F355+F356+F357</f>
        <v>3555</v>
      </c>
      <c r="G353" s="33">
        <f t="shared" si="77"/>
        <v>500</v>
      </c>
      <c r="H353" s="33">
        <f t="shared" si="77"/>
        <v>0</v>
      </c>
      <c r="I353" s="33">
        <f t="shared" si="77"/>
        <v>3533</v>
      </c>
      <c r="J353" s="33">
        <f t="shared" si="77"/>
        <v>3555</v>
      </c>
      <c r="K353" s="33">
        <f t="shared" si="77"/>
        <v>0</v>
      </c>
      <c r="L353" s="33">
        <f t="shared" si="77"/>
        <v>0</v>
      </c>
      <c r="M353" s="146"/>
    </row>
    <row r="354" spans="1:13" ht="15">
      <c r="A354" s="108"/>
      <c r="B354" s="113"/>
      <c r="C354" s="104"/>
      <c r="D354" s="5" t="s">
        <v>13</v>
      </c>
      <c r="E354" s="33">
        <v>33</v>
      </c>
      <c r="F354" s="33">
        <v>0</v>
      </c>
      <c r="G354" s="33">
        <v>0</v>
      </c>
      <c r="H354" s="33">
        <v>0</v>
      </c>
      <c r="I354" s="33">
        <v>33</v>
      </c>
      <c r="J354" s="33">
        <v>0</v>
      </c>
      <c r="K354" s="33">
        <v>0</v>
      </c>
      <c r="L354" s="33">
        <v>0</v>
      </c>
      <c r="M354" s="146"/>
    </row>
    <row r="355" spans="1:13" ht="15">
      <c r="A355" s="108"/>
      <c r="B355" s="113"/>
      <c r="C355" s="104"/>
      <c r="D355" s="18" t="s">
        <v>265</v>
      </c>
      <c r="E355" s="33">
        <v>0</v>
      </c>
      <c r="F355" s="33">
        <v>0</v>
      </c>
      <c r="G355" s="33">
        <v>0</v>
      </c>
      <c r="H355" s="33">
        <v>0</v>
      </c>
      <c r="I355" s="33">
        <v>0</v>
      </c>
      <c r="J355" s="33">
        <v>0</v>
      </c>
      <c r="K355" s="33">
        <v>0</v>
      </c>
      <c r="L355" s="33">
        <v>0</v>
      </c>
      <c r="M355" s="146"/>
    </row>
    <row r="356" spans="1:13" ht="15">
      <c r="A356" s="108"/>
      <c r="B356" s="113"/>
      <c r="C356" s="104"/>
      <c r="D356" s="18" t="s">
        <v>277</v>
      </c>
      <c r="E356" s="33">
        <v>3000</v>
      </c>
      <c r="F356" s="33">
        <v>3000</v>
      </c>
      <c r="G356" s="33">
        <v>0</v>
      </c>
      <c r="H356" s="33">
        <v>0</v>
      </c>
      <c r="I356" s="33">
        <v>3000</v>
      </c>
      <c r="J356" s="33">
        <v>3000</v>
      </c>
      <c r="K356" s="33">
        <v>0</v>
      </c>
      <c r="L356" s="33">
        <v>0</v>
      </c>
      <c r="M356" s="146"/>
    </row>
    <row r="357" spans="1:13" ht="15">
      <c r="A357" s="111"/>
      <c r="B357" s="114"/>
      <c r="C357" s="109"/>
      <c r="D357" s="18" t="s">
        <v>306</v>
      </c>
      <c r="E357" s="33">
        <v>1000</v>
      </c>
      <c r="F357" s="33">
        <v>555</v>
      </c>
      <c r="G357" s="33">
        <v>500</v>
      </c>
      <c r="H357" s="33">
        <v>0</v>
      </c>
      <c r="I357" s="33">
        <v>500</v>
      </c>
      <c r="J357" s="33">
        <v>555</v>
      </c>
      <c r="K357" s="33">
        <v>0</v>
      </c>
      <c r="L357" s="33">
        <v>0</v>
      </c>
      <c r="M357" s="146"/>
    </row>
    <row r="358" spans="1:13" ht="15">
      <c r="A358" s="108" t="s">
        <v>96</v>
      </c>
      <c r="B358" s="113" t="s">
        <v>127</v>
      </c>
      <c r="C358" s="104" t="s">
        <v>39</v>
      </c>
      <c r="D358" s="23" t="s">
        <v>17</v>
      </c>
      <c r="E358" s="33">
        <f>E359+E360+E361+E362</f>
        <v>1300</v>
      </c>
      <c r="F358" s="33">
        <f aca="true" t="shared" si="78" ref="F358:L358">F359+F360+F361+F362</f>
        <v>1040</v>
      </c>
      <c r="G358" s="33">
        <f t="shared" si="78"/>
        <v>0</v>
      </c>
      <c r="H358" s="33">
        <f t="shared" si="78"/>
        <v>0</v>
      </c>
      <c r="I358" s="33">
        <f t="shared" si="78"/>
        <v>1300</v>
      </c>
      <c r="J358" s="33">
        <f t="shared" si="78"/>
        <v>1040</v>
      </c>
      <c r="K358" s="33">
        <f t="shared" si="78"/>
        <v>0</v>
      </c>
      <c r="L358" s="33">
        <f t="shared" si="78"/>
        <v>0</v>
      </c>
      <c r="M358" s="146"/>
    </row>
    <row r="359" spans="1:13" ht="15">
      <c r="A359" s="108"/>
      <c r="B359" s="113"/>
      <c r="C359" s="104"/>
      <c r="D359" s="5" t="s">
        <v>13</v>
      </c>
      <c r="E359" s="33">
        <v>200</v>
      </c>
      <c r="F359" s="33">
        <v>200</v>
      </c>
      <c r="G359" s="33">
        <v>0</v>
      </c>
      <c r="H359" s="33">
        <v>0</v>
      </c>
      <c r="I359" s="33">
        <v>200</v>
      </c>
      <c r="J359" s="33">
        <v>200</v>
      </c>
      <c r="K359" s="33">
        <v>0</v>
      </c>
      <c r="L359" s="33">
        <v>0</v>
      </c>
      <c r="M359" s="146"/>
    </row>
    <row r="360" spans="1:13" ht="15">
      <c r="A360" s="108"/>
      <c r="B360" s="113"/>
      <c r="C360" s="104"/>
      <c r="D360" s="5" t="s">
        <v>10</v>
      </c>
      <c r="E360" s="33">
        <v>200</v>
      </c>
      <c r="F360" s="33">
        <v>200</v>
      </c>
      <c r="G360" s="33">
        <v>0</v>
      </c>
      <c r="H360" s="33">
        <v>0</v>
      </c>
      <c r="I360" s="33">
        <v>200</v>
      </c>
      <c r="J360" s="33">
        <v>200</v>
      </c>
      <c r="K360" s="33">
        <v>0</v>
      </c>
      <c r="L360" s="33">
        <v>0</v>
      </c>
      <c r="M360" s="146"/>
    </row>
    <row r="361" spans="1:13" ht="15">
      <c r="A361" s="108"/>
      <c r="B361" s="113"/>
      <c r="C361" s="104"/>
      <c r="D361" s="18" t="s">
        <v>277</v>
      </c>
      <c r="E361" s="33">
        <v>400</v>
      </c>
      <c r="F361" s="33">
        <v>400</v>
      </c>
      <c r="G361" s="33">
        <v>0</v>
      </c>
      <c r="H361" s="33">
        <v>0</v>
      </c>
      <c r="I361" s="33">
        <v>400</v>
      </c>
      <c r="J361" s="33">
        <v>400</v>
      </c>
      <c r="K361" s="33">
        <v>0</v>
      </c>
      <c r="L361" s="33">
        <v>0</v>
      </c>
      <c r="M361" s="146"/>
    </row>
    <row r="362" spans="1:13" ht="15">
      <c r="A362" s="111"/>
      <c r="B362" s="114"/>
      <c r="C362" s="109"/>
      <c r="D362" s="18" t="s">
        <v>306</v>
      </c>
      <c r="E362" s="33">
        <v>500</v>
      </c>
      <c r="F362" s="33">
        <v>240</v>
      </c>
      <c r="G362" s="33">
        <v>0</v>
      </c>
      <c r="H362" s="33">
        <v>0</v>
      </c>
      <c r="I362" s="33">
        <v>500</v>
      </c>
      <c r="J362" s="33">
        <v>240</v>
      </c>
      <c r="K362" s="33">
        <v>0</v>
      </c>
      <c r="L362" s="33">
        <v>0</v>
      </c>
      <c r="M362" s="146"/>
    </row>
    <row r="363" spans="1:13" ht="15">
      <c r="A363" s="108" t="s">
        <v>107</v>
      </c>
      <c r="B363" s="113" t="s">
        <v>128</v>
      </c>
      <c r="C363" s="104" t="s">
        <v>39</v>
      </c>
      <c r="D363" s="23" t="s">
        <v>17</v>
      </c>
      <c r="E363" s="33">
        <f>E364+E365+E366+E367</f>
        <v>240</v>
      </c>
      <c r="F363" s="33">
        <f aca="true" t="shared" si="79" ref="F363:L363">F364+F365+F366+F367</f>
        <v>240</v>
      </c>
      <c r="G363" s="33">
        <f t="shared" si="79"/>
        <v>0</v>
      </c>
      <c r="H363" s="33">
        <f t="shared" si="79"/>
        <v>0</v>
      </c>
      <c r="I363" s="33">
        <f t="shared" si="79"/>
        <v>240</v>
      </c>
      <c r="J363" s="33">
        <f t="shared" si="79"/>
        <v>240</v>
      </c>
      <c r="K363" s="33">
        <f t="shared" si="79"/>
        <v>0</v>
      </c>
      <c r="L363" s="33">
        <f t="shared" si="79"/>
        <v>0</v>
      </c>
      <c r="M363" s="146"/>
    </row>
    <row r="364" spans="1:13" ht="15">
      <c r="A364" s="108"/>
      <c r="B364" s="113"/>
      <c r="C364" s="104"/>
      <c r="D364" s="5" t="s">
        <v>13</v>
      </c>
      <c r="E364" s="33">
        <v>50</v>
      </c>
      <c r="F364" s="33">
        <v>50</v>
      </c>
      <c r="G364" s="33">
        <v>0</v>
      </c>
      <c r="H364" s="33">
        <v>0</v>
      </c>
      <c r="I364" s="33">
        <v>50</v>
      </c>
      <c r="J364" s="33">
        <v>50</v>
      </c>
      <c r="K364" s="33">
        <v>0</v>
      </c>
      <c r="L364" s="33">
        <v>0</v>
      </c>
      <c r="M364" s="146"/>
    </row>
    <row r="365" spans="1:13" ht="15">
      <c r="A365" s="108"/>
      <c r="B365" s="113"/>
      <c r="C365" s="104"/>
      <c r="D365" s="5" t="s">
        <v>10</v>
      </c>
      <c r="E365" s="33">
        <v>50</v>
      </c>
      <c r="F365" s="33">
        <v>50</v>
      </c>
      <c r="G365" s="33">
        <v>0</v>
      </c>
      <c r="H365" s="33">
        <v>0</v>
      </c>
      <c r="I365" s="33">
        <v>50</v>
      </c>
      <c r="J365" s="33">
        <v>50</v>
      </c>
      <c r="K365" s="33">
        <v>0</v>
      </c>
      <c r="L365" s="33">
        <v>0</v>
      </c>
      <c r="M365" s="146"/>
    </row>
    <row r="366" spans="1:13" ht="15">
      <c r="A366" s="108"/>
      <c r="B366" s="113"/>
      <c r="C366" s="104"/>
      <c r="D366" s="18" t="s">
        <v>277</v>
      </c>
      <c r="E366" s="33">
        <v>70</v>
      </c>
      <c r="F366" s="33">
        <v>70</v>
      </c>
      <c r="G366" s="33">
        <v>0</v>
      </c>
      <c r="H366" s="33">
        <v>0</v>
      </c>
      <c r="I366" s="33">
        <v>70</v>
      </c>
      <c r="J366" s="33">
        <v>70</v>
      </c>
      <c r="K366" s="33">
        <v>0</v>
      </c>
      <c r="L366" s="33">
        <v>0</v>
      </c>
      <c r="M366" s="146"/>
    </row>
    <row r="367" spans="1:13" ht="15">
      <c r="A367" s="111"/>
      <c r="B367" s="113"/>
      <c r="C367" s="109"/>
      <c r="D367" s="18" t="s">
        <v>306</v>
      </c>
      <c r="E367" s="33">
        <v>70</v>
      </c>
      <c r="F367" s="33">
        <v>70</v>
      </c>
      <c r="G367" s="33">
        <v>0</v>
      </c>
      <c r="H367" s="33">
        <v>0</v>
      </c>
      <c r="I367" s="33">
        <v>70</v>
      </c>
      <c r="J367" s="33">
        <v>70</v>
      </c>
      <c r="K367" s="33">
        <v>0</v>
      </c>
      <c r="L367" s="33">
        <v>0</v>
      </c>
      <c r="M367" s="146"/>
    </row>
    <row r="368" spans="1:13" ht="15">
      <c r="A368" s="167" t="s">
        <v>34</v>
      </c>
      <c r="B368" s="164" t="s">
        <v>129</v>
      </c>
      <c r="C368" s="165" t="s">
        <v>39</v>
      </c>
      <c r="D368" s="23" t="s">
        <v>17</v>
      </c>
      <c r="E368" s="33">
        <f>E369+E370+E371+E372</f>
        <v>3623.1</v>
      </c>
      <c r="F368" s="33">
        <f aca="true" t="shared" si="80" ref="F368:L368">F369+F370+F371+F372</f>
        <v>2489.9</v>
      </c>
      <c r="G368" s="33">
        <f t="shared" si="80"/>
        <v>0</v>
      </c>
      <c r="H368" s="33">
        <f t="shared" si="80"/>
        <v>0</v>
      </c>
      <c r="I368" s="33">
        <f t="shared" si="80"/>
        <v>3623.1</v>
      </c>
      <c r="J368" s="33">
        <f t="shared" si="80"/>
        <v>2489.9</v>
      </c>
      <c r="K368" s="33">
        <f t="shared" si="80"/>
        <v>0</v>
      </c>
      <c r="L368" s="33">
        <f t="shared" si="80"/>
        <v>0</v>
      </c>
      <c r="M368" s="146"/>
    </row>
    <row r="369" spans="1:13" ht="15">
      <c r="A369" s="168"/>
      <c r="B369" s="164"/>
      <c r="C369" s="165"/>
      <c r="D369" s="5" t="s">
        <v>13</v>
      </c>
      <c r="E369" s="33">
        <v>1252.1</v>
      </c>
      <c r="F369" s="33">
        <v>418.9</v>
      </c>
      <c r="G369" s="33">
        <v>0</v>
      </c>
      <c r="H369" s="33">
        <v>0</v>
      </c>
      <c r="I369" s="33">
        <v>1252.1</v>
      </c>
      <c r="J369" s="33">
        <v>418.9</v>
      </c>
      <c r="K369" s="33">
        <v>0</v>
      </c>
      <c r="L369" s="33">
        <v>0</v>
      </c>
      <c r="M369" s="146"/>
    </row>
    <row r="370" spans="1:13" ht="15">
      <c r="A370" s="168"/>
      <c r="B370" s="164"/>
      <c r="C370" s="165"/>
      <c r="D370" s="5" t="s">
        <v>10</v>
      </c>
      <c r="E370" s="33">
        <v>881</v>
      </c>
      <c r="F370" s="33">
        <v>881</v>
      </c>
      <c r="G370" s="33">
        <v>0</v>
      </c>
      <c r="H370" s="33">
        <v>0</v>
      </c>
      <c r="I370" s="33">
        <v>881</v>
      </c>
      <c r="J370" s="33">
        <v>881</v>
      </c>
      <c r="K370" s="33">
        <v>0</v>
      </c>
      <c r="L370" s="33">
        <v>0</v>
      </c>
      <c r="M370" s="146"/>
    </row>
    <row r="371" spans="1:13" ht="15">
      <c r="A371" s="168"/>
      <c r="B371" s="164"/>
      <c r="C371" s="165"/>
      <c r="D371" s="18" t="s">
        <v>277</v>
      </c>
      <c r="E371" s="33">
        <v>690</v>
      </c>
      <c r="F371" s="33">
        <v>690</v>
      </c>
      <c r="G371" s="33">
        <v>0</v>
      </c>
      <c r="H371" s="33">
        <v>0</v>
      </c>
      <c r="I371" s="33">
        <v>690</v>
      </c>
      <c r="J371" s="33">
        <v>690</v>
      </c>
      <c r="K371" s="33">
        <v>0</v>
      </c>
      <c r="L371" s="33">
        <v>0</v>
      </c>
      <c r="M371" s="146"/>
    </row>
    <row r="372" spans="1:13" ht="45" customHeight="1">
      <c r="A372" s="168"/>
      <c r="B372" s="164"/>
      <c r="C372" s="166"/>
      <c r="D372" s="18" t="s">
        <v>306</v>
      </c>
      <c r="E372" s="33">
        <v>800</v>
      </c>
      <c r="F372" s="33">
        <v>500</v>
      </c>
      <c r="G372" s="33">
        <v>0</v>
      </c>
      <c r="H372" s="33">
        <v>0</v>
      </c>
      <c r="I372" s="33">
        <v>800</v>
      </c>
      <c r="J372" s="33">
        <v>500</v>
      </c>
      <c r="K372" s="33">
        <v>0</v>
      </c>
      <c r="L372" s="33">
        <v>0</v>
      </c>
      <c r="M372" s="146"/>
    </row>
    <row r="373" spans="1:13" ht="15">
      <c r="A373" s="163" t="s">
        <v>35</v>
      </c>
      <c r="B373" s="164" t="s">
        <v>130</v>
      </c>
      <c r="C373" s="165" t="s">
        <v>39</v>
      </c>
      <c r="D373" s="23" t="s">
        <v>17</v>
      </c>
      <c r="E373" s="33">
        <f>E374+E375+E376+E377</f>
        <v>260</v>
      </c>
      <c r="F373" s="33">
        <f aca="true" t="shared" si="81" ref="F373:L373">F374+F375+F376+F377</f>
        <v>960</v>
      </c>
      <c r="G373" s="33">
        <f t="shared" si="81"/>
        <v>0</v>
      </c>
      <c r="H373" s="33">
        <f t="shared" si="81"/>
        <v>0</v>
      </c>
      <c r="I373" s="33">
        <f t="shared" si="81"/>
        <v>260</v>
      </c>
      <c r="J373" s="33">
        <f t="shared" si="81"/>
        <v>960</v>
      </c>
      <c r="K373" s="33">
        <f t="shared" si="81"/>
        <v>0</v>
      </c>
      <c r="L373" s="33">
        <f t="shared" si="81"/>
        <v>0</v>
      </c>
      <c r="M373" s="146"/>
    </row>
    <row r="374" spans="1:13" ht="15">
      <c r="A374" s="163"/>
      <c r="B374" s="164"/>
      <c r="C374" s="165"/>
      <c r="D374" s="5" t="s">
        <v>13</v>
      </c>
      <c r="E374" s="33">
        <v>30</v>
      </c>
      <c r="F374" s="33">
        <v>30</v>
      </c>
      <c r="G374" s="33">
        <v>0</v>
      </c>
      <c r="H374" s="33">
        <v>0</v>
      </c>
      <c r="I374" s="33">
        <v>30</v>
      </c>
      <c r="J374" s="33">
        <v>30</v>
      </c>
      <c r="K374" s="33">
        <v>0</v>
      </c>
      <c r="L374" s="33">
        <v>0</v>
      </c>
      <c r="M374" s="146"/>
    </row>
    <row r="375" spans="1:13" ht="15">
      <c r="A375" s="163"/>
      <c r="B375" s="164"/>
      <c r="C375" s="165"/>
      <c r="D375" s="5" t="s">
        <v>10</v>
      </c>
      <c r="E375" s="33">
        <v>30</v>
      </c>
      <c r="F375" s="33">
        <v>30</v>
      </c>
      <c r="G375" s="33">
        <v>0</v>
      </c>
      <c r="H375" s="33">
        <v>0</v>
      </c>
      <c r="I375" s="33">
        <v>30</v>
      </c>
      <c r="J375" s="33">
        <v>30</v>
      </c>
      <c r="K375" s="33">
        <v>0</v>
      </c>
      <c r="L375" s="33">
        <v>0</v>
      </c>
      <c r="M375" s="146"/>
    </row>
    <row r="376" spans="1:13" ht="15">
      <c r="A376" s="163"/>
      <c r="B376" s="164"/>
      <c r="C376" s="165"/>
      <c r="D376" s="18" t="s">
        <v>277</v>
      </c>
      <c r="E376" s="33">
        <v>100</v>
      </c>
      <c r="F376" s="33">
        <v>100</v>
      </c>
      <c r="G376" s="33">
        <v>0</v>
      </c>
      <c r="H376" s="33">
        <v>0</v>
      </c>
      <c r="I376" s="33">
        <v>100</v>
      </c>
      <c r="J376" s="33">
        <v>100</v>
      </c>
      <c r="K376" s="33">
        <v>0</v>
      </c>
      <c r="L376" s="33">
        <v>0</v>
      </c>
      <c r="M376" s="146"/>
    </row>
    <row r="377" spans="1:13" ht="15">
      <c r="A377" s="163"/>
      <c r="B377" s="164"/>
      <c r="C377" s="166"/>
      <c r="D377" s="18" t="s">
        <v>306</v>
      </c>
      <c r="E377" s="33">
        <v>100</v>
      </c>
      <c r="F377" s="33">
        <v>800</v>
      </c>
      <c r="G377" s="33">
        <v>0</v>
      </c>
      <c r="H377" s="33">
        <v>0</v>
      </c>
      <c r="I377" s="33">
        <v>100</v>
      </c>
      <c r="J377" s="33">
        <v>800</v>
      </c>
      <c r="K377" s="33">
        <v>0</v>
      </c>
      <c r="L377" s="33">
        <v>0</v>
      </c>
      <c r="M377" s="146"/>
    </row>
    <row r="378" spans="1:13" ht="15.75" customHeight="1">
      <c r="A378" s="212" t="s">
        <v>131</v>
      </c>
      <c r="B378" s="117"/>
      <c r="C378" s="117"/>
      <c r="D378" s="117"/>
      <c r="E378" s="117"/>
      <c r="F378" s="117"/>
      <c r="G378" s="117"/>
      <c r="H378" s="117"/>
      <c r="I378" s="117"/>
      <c r="J378" s="117"/>
      <c r="K378" s="117"/>
      <c r="L378" s="117"/>
      <c r="M378" s="118"/>
    </row>
    <row r="379" spans="1:13" ht="18" customHeight="1">
      <c r="A379" s="192"/>
      <c r="B379" s="203"/>
      <c r="C379" s="121"/>
      <c r="D379" s="121"/>
      <c r="E379" s="121"/>
      <c r="F379" s="121"/>
      <c r="G379" s="121"/>
      <c r="H379" s="121"/>
      <c r="I379" s="121"/>
      <c r="J379" s="121"/>
      <c r="K379" s="121"/>
      <c r="L379" s="121"/>
      <c r="M379" s="122"/>
    </row>
    <row r="380" spans="1:13" ht="15">
      <c r="A380" s="159">
        <v>1</v>
      </c>
      <c r="B380" s="158" t="s">
        <v>132</v>
      </c>
      <c r="C380" s="204" t="s">
        <v>39</v>
      </c>
      <c r="D380" s="23" t="s">
        <v>17</v>
      </c>
      <c r="E380" s="62">
        <f>E381+E382+E383+E384</f>
        <v>2362.7</v>
      </c>
      <c r="F380" s="62">
        <f aca="true" t="shared" si="82" ref="F380:L380">F381+F382+F383+F384</f>
        <v>3593.92</v>
      </c>
      <c r="G380" s="62">
        <f t="shared" si="82"/>
        <v>245.7</v>
      </c>
      <c r="H380" s="62">
        <f t="shared" si="82"/>
        <v>384.80000000000007</v>
      </c>
      <c r="I380" s="62">
        <f t="shared" si="82"/>
        <v>2107</v>
      </c>
      <c r="J380" s="62">
        <f t="shared" si="82"/>
        <v>3199.12</v>
      </c>
      <c r="K380" s="62">
        <f t="shared" si="82"/>
        <v>0</v>
      </c>
      <c r="L380" s="62">
        <f t="shared" si="82"/>
        <v>0</v>
      </c>
      <c r="M380" s="3"/>
    </row>
    <row r="381" spans="1:13" ht="15">
      <c r="A381" s="159"/>
      <c r="B381" s="158"/>
      <c r="C381" s="204"/>
      <c r="D381" s="23" t="s">
        <v>13</v>
      </c>
      <c r="E381" s="62">
        <v>652.4</v>
      </c>
      <c r="F381" s="62">
        <v>763.5</v>
      </c>
      <c r="G381" s="62">
        <v>33</v>
      </c>
      <c r="H381" s="62">
        <v>155.5</v>
      </c>
      <c r="I381" s="62">
        <v>619.4</v>
      </c>
      <c r="J381" s="62">
        <v>608</v>
      </c>
      <c r="K381" s="62">
        <v>0</v>
      </c>
      <c r="L381" s="62">
        <v>0</v>
      </c>
      <c r="M381" s="33"/>
    </row>
    <row r="382" spans="1:13" ht="15">
      <c r="A382" s="159"/>
      <c r="B382" s="158"/>
      <c r="C382" s="204"/>
      <c r="D382" s="23" t="s">
        <v>10</v>
      </c>
      <c r="E382" s="62">
        <v>742.8</v>
      </c>
      <c r="F382" s="62">
        <v>757.1</v>
      </c>
      <c r="G382" s="62">
        <v>92.8</v>
      </c>
      <c r="H382" s="62">
        <v>92.8</v>
      </c>
      <c r="I382" s="62">
        <v>650</v>
      </c>
      <c r="J382" s="62">
        <v>664.3</v>
      </c>
      <c r="K382" s="62">
        <v>0</v>
      </c>
      <c r="L382" s="62">
        <v>0</v>
      </c>
      <c r="M382" s="33"/>
    </row>
    <row r="383" spans="1:13" ht="15">
      <c r="A383" s="159"/>
      <c r="B383" s="158"/>
      <c r="C383" s="204"/>
      <c r="D383" s="23" t="s">
        <v>277</v>
      </c>
      <c r="E383" s="62">
        <v>967.5</v>
      </c>
      <c r="F383" s="62">
        <v>967.5</v>
      </c>
      <c r="G383" s="62">
        <v>119.9</v>
      </c>
      <c r="H383" s="62">
        <v>119.9</v>
      </c>
      <c r="I383" s="62">
        <v>837.6</v>
      </c>
      <c r="J383" s="62">
        <v>837.6</v>
      </c>
      <c r="K383" s="62">
        <v>0</v>
      </c>
      <c r="L383" s="62">
        <v>0</v>
      </c>
      <c r="M383" s="33"/>
    </row>
    <row r="384" spans="1:13" ht="15">
      <c r="A384" s="159"/>
      <c r="B384" s="158"/>
      <c r="C384" s="204"/>
      <c r="D384" s="23" t="s">
        <v>306</v>
      </c>
      <c r="E384" s="62">
        <v>0</v>
      </c>
      <c r="F384" s="62">
        <v>1105.82</v>
      </c>
      <c r="G384" s="62">
        <v>0</v>
      </c>
      <c r="H384" s="62">
        <v>16.6</v>
      </c>
      <c r="I384" s="62">
        <v>0</v>
      </c>
      <c r="J384" s="62">
        <v>1089.22</v>
      </c>
      <c r="K384" s="62">
        <v>0</v>
      </c>
      <c r="L384" s="62">
        <v>0</v>
      </c>
      <c r="M384" s="33"/>
    </row>
    <row r="385" spans="1:13" ht="18.75" customHeight="1">
      <c r="A385" s="212" t="s">
        <v>133</v>
      </c>
      <c r="B385" s="117"/>
      <c r="C385" s="117"/>
      <c r="D385" s="117"/>
      <c r="E385" s="117"/>
      <c r="F385" s="117"/>
      <c r="G385" s="117"/>
      <c r="H385" s="117"/>
      <c r="I385" s="117"/>
      <c r="J385" s="117"/>
      <c r="K385" s="117"/>
      <c r="L385" s="117"/>
      <c r="M385" s="118"/>
    </row>
    <row r="386" spans="1:13" ht="3.75" customHeight="1">
      <c r="A386" s="192"/>
      <c r="B386" s="203"/>
      <c r="C386" s="203"/>
      <c r="D386" s="121"/>
      <c r="E386" s="121"/>
      <c r="F386" s="121"/>
      <c r="G386" s="121"/>
      <c r="H386" s="121"/>
      <c r="I386" s="121"/>
      <c r="J386" s="121"/>
      <c r="K386" s="121"/>
      <c r="L386" s="121"/>
      <c r="M386" s="122"/>
    </row>
    <row r="387" spans="1:13" ht="21.75" customHeight="1">
      <c r="A387" s="160"/>
      <c r="B387" s="160" t="s">
        <v>349</v>
      </c>
      <c r="C387" s="160" t="s">
        <v>39</v>
      </c>
      <c r="D387" s="23" t="s">
        <v>17</v>
      </c>
      <c r="E387" s="66">
        <f>E388+E389+E390+E391</f>
        <v>32000</v>
      </c>
      <c r="F387" s="66">
        <f aca="true" t="shared" si="83" ref="F387:L387">F388+F389+F390+F391</f>
        <v>54561.5</v>
      </c>
      <c r="G387" s="66">
        <f t="shared" si="83"/>
        <v>17650</v>
      </c>
      <c r="H387" s="66">
        <f t="shared" si="83"/>
        <v>1000</v>
      </c>
      <c r="I387" s="66">
        <f t="shared" si="83"/>
        <v>9850</v>
      </c>
      <c r="J387" s="66">
        <f t="shared" si="83"/>
        <v>1511.5</v>
      </c>
      <c r="K387" s="66">
        <f t="shared" si="83"/>
        <v>4500</v>
      </c>
      <c r="L387" s="66">
        <f t="shared" si="83"/>
        <v>52050</v>
      </c>
      <c r="M387" s="88"/>
    </row>
    <row r="388" spans="1:13" ht="15">
      <c r="A388" s="161"/>
      <c r="B388" s="161"/>
      <c r="C388" s="161"/>
      <c r="D388" s="23" t="s">
        <v>13</v>
      </c>
      <c r="E388" s="66">
        <f>E393+E398+E406</f>
        <v>4200</v>
      </c>
      <c r="F388" s="66">
        <f aca="true" t="shared" si="84" ref="F388:L388">F393+F398+F406</f>
        <v>1700</v>
      </c>
      <c r="G388" s="66">
        <f t="shared" si="84"/>
        <v>1000</v>
      </c>
      <c r="H388" s="66">
        <f t="shared" si="84"/>
        <v>1000</v>
      </c>
      <c r="I388" s="66">
        <f t="shared" si="84"/>
        <v>2500</v>
      </c>
      <c r="J388" s="66">
        <f t="shared" si="84"/>
        <v>0</v>
      </c>
      <c r="K388" s="66">
        <f t="shared" si="84"/>
        <v>700</v>
      </c>
      <c r="L388" s="66">
        <f t="shared" si="84"/>
        <v>700</v>
      </c>
      <c r="M388" s="70"/>
    </row>
    <row r="389" spans="1:13" ht="15">
      <c r="A389" s="161"/>
      <c r="B389" s="161"/>
      <c r="C389" s="161"/>
      <c r="D389" s="23" t="s">
        <v>10</v>
      </c>
      <c r="E389" s="66">
        <f>E394+E399+E407</f>
        <v>1800</v>
      </c>
      <c r="F389" s="66">
        <f aca="true" t="shared" si="85" ref="F389:L390">F394+F399+F407</f>
        <v>1800</v>
      </c>
      <c r="G389" s="66">
        <f t="shared" si="85"/>
        <v>0</v>
      </c>
      <c r="H389" s="66">
        <f t="shared" si="85"/>
        <v>0</v>
      </c>
      <c r="I389" s="66">
        <f t="shared" si="85"/>
        <v>1000</v>
      </c>
      <c r="J389" s="66">
        <f t="shared" si="85"/>
        <v>1000</v>
      </c>
      <c r="K389" s="66">
        <f t="shared" si="85"/>
        <v>800</v>
      </c>
      <c r="L389" s="66">
        <f t="shared" si="85"/>
        <v>800</v>
      </c>
      <c r="M389" s="70"/>
    </row>
    <row r="390" spans="1:13" ht="15">
      <c r="A390" s="161"/>
      <c r="B390" s="161"/>
      <c r="C390" s="161"/>
      <c r="D390" s="23" t="s">
        <v>277</v>
      </c>
      <c r="E390" s="66">
        <f>E395+E400+E408</f>
        <v>5500</v>
      </c>
      <c r="F390" s="66">
        <f t="shared" si="85"/>
        <v>0</v>
      </c>
      <c r="G390" s="66">
        <f t="shared" si="85"/>
        <v>0</v>
      </c>
      <c r="H390" s="66">
        <f t="shared" si="85"/>
        <v>0</v>
      </c>
      <c r="I390" s="66">
        <f t="shared" si="85"/>
        <v>3500</v>
      </c>
      <c r="J390" s="66">
        <f t="shared" si="85"/>
        <v>0</v>
      </c>
      <c r="K390" s="66">
        <f t="shared" si="85"/>
        <v>2000</v>
      </c>
      <c r="L390" s="66">
        <f t="shared" si="85"/>
        <v>0</v>
      </c>
      <c r="M390" s="70"/>
    </row>
    <row r="391" spans="1:13" ht="15">
      <c r="A391" s="162"/>
      <c r="B391" s="162"/>
      <c r="C391" s="161"/>
      <c r="D391" s="23" t="s">
        <v>306</v>
      </c>
      <c r="E391" s="66">
        <f>E396+E401+E409+E402+E403+E404</f>
        <v>20500</v>
      </c>
      <c r="F391" s="66">
        <f aca="true" t="shared" si="86" ref="F391:L391">F396+F401+F409+F402+F403+F404</f>
        <v>51061.5</v>
      </c>
      <c r="G391" s="66">
        <f t="shared" si="86"/>
        <v>16650</v>
      </c>
      <c r="H391" s="66">
        <f t="shared" si="86"/>
        <v>0</v>
      </c>
      <c r="I391" s="66">
        <f t="shared" si="86"/>
        <v>2850</v>
      </c>
      <c r="J391" s="66">
        <f t="shared" si="86"/>
        <v>511.5</v>
      </c>
      <c r="K391" s="66">
        <f t="shared" si="86"/>
        <v>1000</v>
      </c>
      <c r="L391" s="66">
        <f t="shared" si="86"/>
        <v>50550</v>
      </c>
      <c r="M391" s="70"/>
    </row>
    <row r="392" spans="1:13" ht="15">
      <c r="A392" s="176" t="s">
        <v>37</v>
      </c>
      <c r="B392" s="158" t="s">
        <v>240</v>
      </c>
      <c r="C392" s="159" t="s">
        <v>39</v>
      </c>
      <c r="D392" s="56" t="s">
        <v>17</v>
      </c>
      <c r="E392" s="33">
        <f>E393+E394+E395+E396</f>
        <v>23500</v>
      </c>
      <c r="F392" s="33">
        <f aca="true" t="shared" si="87" ref="F392:L392">F393+F394+F395+F396</f>
        <v>0</v>
      </c>
      <c r="G392" s="33">
        <f t="shared" si="87"/>
        <v>16650</v>
      </c>
      <c r="H392" s="33">
        <f t="shared" si="87"/>
        <v>0</v>
      </c>
      <c r="I392" s="33">
        <f t="shared" si="87"/>
        <v>6850</v>
      </c>
      <c r="J392" s="33">
        <f t="shared" si="87"/>
        <v>0</v>
      </c>
      <c r="K392" s="33">
        <f t="shared" si="87"/>
        <v>0</v>
      </c>
      <c r="L392" s="33">
        <f t="shared" si="87"/>
        <v>0</v>
      </c>
      <c r="M392" s="146"/>
    </row>
    <row r="393" spans="1:13" ht="15">
      <c r="A393" s="176"/>
      <c r="B393" s="158"/>
      <c r="C393" s="159"/>
      <c r="D393" s="20" t="s">
        <v>13</v>
      </c>
      <c r="E393" s="33">
        <v>2500</v>
      </c>
      <c r="F393" s="33">
        <v>0</v>
      </c>
      <c r="G393" s="33">
        <v>0</v>
      </c>
      <c r="H393" s="33">
        <v>0</v>
      </c>
      <c r="I393" s="33">
        <v>2500</v>
      </c>
      <c r="J393" s="33">
        <v>0</v>
      </c>
      <c r="K393" s="33">
        <v>0</v>
      </c>
      <c r="L393" s="33">
        <v>0</v>
      </c>
      <c r="M393" s="146"/>
    </row>
    <row r="394" spans="1:13" ht="15">
      <c r="A394" s="176"/>
      <c r="B394" s="158"/>
      <c r="C394" s="159"/>
      <c r="D394" s="20" t="s">
        <v>10</v>
      </c>
      <c r="E394" s="33">
        <v>0</v>
      </c>
      <c r="F394" s="33">
        <v>0</v>
      </c>
      <c r="G394" s="33">
        <v>0</v>
      </c>
      <c r="H394" s="33">
        <v>0</v>
      </c>
      <c r="I394" s="33">
        <v>0</v>
      </c>
      <c r="J394" s="33">
        <v>0</v>
      </c>
      <c r="K394" s="33">
        <v>0</v>
      </c>
      <c r="L394" s="33">
        <v>0</v>
      </c>
      <c r="M394" s="146"/>
    </row>
    <row r="395" spans="1:13" ht="15">
      <c r="A395" s="176"/>
      <c r="B395" s="158"/>
      <c r="C395" s="159"/>
      <c r="D395" s="20" t="s">
        <v>277</v>
      </c>
      <c r="E395" s="33">
        <v>2500</v>
      </c>
      <c r="F395" s="33">
        <v>0</v>
      </c>
      <c r="G395" s="33">
        <v>0</v>
      </c>
      <c r="H395" s="33">
        <v>0</v>
      </c>
      <c r="I395" s="33">
        <v>2500</v>
      </c>
      <c r="J395" s="33">
        <v>0</v>
      </c>
      <c r="K395" s="33">
        <v>0</v>
      </c>
      <c r="L395" s="33">
        <v>0</v>
      </c>
      <c r="M395" s="146"/>
    </row>
    <row r="396" spans="1:13" ht="15">
      <c r="A396" s="176"/>
      <c r="B396" s="158"/>
      <c r="C396" s="159"/>
      <c r="D396" s="20" t="s">
        <v>306</v>
      </c>
      <c r="E396" s="33">
        <v>18500</v>
      </c>
      <c r="F396" s="33">
        <v>0</v>
      </c>
      <c r="G396" s="33">
        <v>16650</v>
      </c>
      <c r="H396" s="33">
        <v>0</v>
      </c>
      <c r="I396" s="33">
        <v>1850</v>
      </c>
      <c r="J396" s="33">
        <v>0</v>
      </c>
      <c r="K396" s="33">
        <v>0</v>
      </c>
      <c r="L396" s="33">
        <v>0</v>
      </c>
      <c r="M396" s="146"/>
    </row>
    <row r="397" spans="1:13" ht="30.75" customHeight="1">
      <c r="A397" s="205" t="s">
        <v>90</v>
      </c>
      <c r="B397" s="158" t="s">
        <v>241</v>
      </c>
      <c r="C397" s="159" t="s">
        <v>39</v>
      </c>
      <c r="D397" s="56" t="s">
        <v>17</v>
      </c>
      <c r="E397" s="33">
        <f>E398+E399+E400+E401</f>
        <v>4000</v>
      </c>
      <c r="F397" s="33">
        <f aca="true" t="shared" si="88" ref="F397:L397">F398+F399+F400+F401</f>
        <v>2511.5</v>
      </c>
      <c r="G397" s="33">
        <f t="shared" si="88"/>
        <v>1000</v>
      </c>
      <c r="H397" s="33">
        <f t="shared" si="88"/>
        <v>1000</v>
      </c>
      <c r="I397" s="33">
        <f t="shared" si="88"/>
        <v>3000</v>
      </c>
      <c r="J397" s="33">
        <f t="shared" si="88"/>
        <v>1511.5</v>
      </c>
      <c r="K397" s="33">
        <f t="shared" si="88"/>
        <v>0</v>
      </c>
      <c r="L397" s="33">
        <f t="shared" si="88"/>
        <v>0</v>
      </c>
      <c r="M397" s="146"/>
    </row>
    <row r="398" spans="1:13" ht="30.75" customHeight="1">
      <c r="A398" s="205"/>
      <c r="B398" s="158"/>
      <c r="C398" s="159"/>
      <c r="D398" s="20" t="s">
        <v>13</v>
      </c>
      <c r="E398" s="33">
        <v>1000</v>
      </c>
      <c r="F398" s="33">
        <v>1000</v>
      </c>
      <c r="G398" s="33">
        <v>1000</v>
      </c>
      <c r="H398" s="33">
        <v>1000</v>
      </c>
      <c r="I398" s="33">
        <v>0</v>
      </c>
      <c r="J398" s="33">
        <v>0</v>
      </c>
      <c r="K398" s="33">
        <v>0</v>
      </c>
      <c r="L398" s="33">
        <v>0</v>
      </c>
      <c r="M398" s="146"/>
    </row>
    <row r="399" spans="1:13" ht="31.5" customHeight="1">
      <c r="A399" s="205"/>
      <c r="B399" s="158"/>
      <c r="C399" s="159"/>
      <c r="D399" s="20" t="s">
        <v>10</v>
      </c>
      <c r="E399" s="33">
        <v>1000</v>
      </c>
      <c r="F399" s="33">
        <v>1000</v>
      </c>
      <c r="G399" s="33">
        <v>0</v>
      </c>
      <c r="H399" s="33">
        <v>0</v>
      </c>
      <c r="I399" s="33">
        <v>1000</v>
      </c>
      <c r="J399" s="33">
        <v>1000</v>
      </c>
      <c r="K399" s="33">
        <v>0</v>
      </c>
      <c r="L399" s="33">
        <v>0</v>
      </c>
      <c r="M399" s="146"/>
    </row>
    <row r="400" spans="1:13" ht="26.25" customHeight="1">
      <c r="A400" s="205"/>
      <c r="B400" s="158"/>
      <c r="C400" s="159"/>
      <c r="D400" s="20" t="s">
        <v>277</v>
      </c>
      <c r="E400" s="33">
        <v>1000</v>
      </c>
      <c r="F400" s="33">
        <v>0</v>
      </c>
      <c r="G400" s="33">
        <v>0</v>
      </c>
      <c r="H400" s="33">
        <v>0</v>
      </c>
      <c r="I400" s="33">
        <v>1000</v>
      </c>
      <c r="J400" s="33">
        <v>0</v>
      </c>
      <c r="K400" s="33">
        <v>0</v>
      </c>
      <c r="L400" s="33">
        <v>0</v>
      </c>
      <c r="M400" s="146"/>
    </row>
    <row r="401" spans="1:13" ht="24.75" customHeight="1">
      <c r="A401" s="206"/>
      <c r="B401" s="158"/>
      <c r="C401" s="159"/>
      <c r="D401" s="20" t="s">
        <v>306</v>
      </c>
      <c r="E401" s="33">
        <v>1000</v>
      </c>
      <c r="F401" s="33">
        <v>511.5</v>
      </c>
      <c r="G401" s="33">
        <v>0</v>
      </c>
      <c r="H401" s="33">
        <v>0</v>
      </c>
      <c r="I401" s="33">
        <v>1000</v>
      </c>
      <c r="J401" s="33">
        <v>511.5</v>
      </c>
      <c r="K401" s="33">
        <v>0</v>
      </c>
      <c r="L401" s="33">
        <v>0</v>
      </c>
      <c r="M401" s="146"/>
    </row>
    <row r="402" spans="1:13" ht="30">
      <c r="A402" s="95" t="s">
        <v>96</v>
      </c>
      <c r="B402" s="90" t="s">
        <v>373</v>
      </c>
      <c r="C402" s="91" t="s">
        <v>39</v>
      </c>
      <c r="D402" s="20" t="s">
        <v>306</v>
      </c>
      <c r="E402" s="33">
        <v>0</v>
      </c>
      <c r="F402" s="33">
        <v>14750</v>
      </c>
      <c r="G402" s="33">
        <v>0</v>
      </c>
      <c r="H402" s="33">
        <v>0</v>
      </c>
      <c r="I402" s="33">
        <v>0</v>
      </c>
      <c r="J402" s="33">
        <v>0</v>
      </c>
      <c r="K402" s="33">
        <v>0</v>
      </c>
      <c r="L402" s="33">
        <v>14750</v>
      </c>
      <c r="M402" s="3"/>
    </row>
    <row r="403" spans="1:13" ht="30">
      <c r="A403" s="95" t="s">
        <v>107</v>
      </c>
      <c r="B403" s="90" t="s">
        <v>374</v>
      </c>
      <c r="C403" s="91" t="s">
        <v>39</v>
      </c>
      <c r="D403" s="20" t="s">
        <v>306</v>
      </c>
      <c r="E403" s="33">
        <v>0</v>
      </c>
      <c r="F403" s="33">
        <v>24250</v>
      </c>
      <c r="G403" s="33">
        <v>0</v>
      </c>
      <c r="H403" s="33">
        <v>0</v>
      </c>
      <c r="I403" s="33">
        <v>0</v>
      </c>
      <c r="J403" s="33">
        <v>0</v>
      </c>
      <c r="K403" s="33">
        <v>0</v>
      </c>
      <c r="L403" s="33">
        <v>24250</v>
      </c>
      <c r="M403" s="3"/>
    </row>
    <row r="404" spans="1:13" ht="75">
      <c r="A404" s="95" t="s">
        <v>111</v>
      </c>
      <c r="B404" s="90" t="s">
        <v>375</v>
      </c>
      <c r="C404" s="91" t="s">
        <v>39</v>
      </c>
      <c r="D404" s="20" t="s">
        <v>376</v>
      </c>
      <c r="E404" s="33">
        <v>0</v>
      </c>
      <c r="F404" s="33">
        <v>11550</v>
      </c>
      <c r="G404" s="33">
        <v>0</v>
      </c>
      <c r="H404" s="33">
        <v>0</v>
      </c>
      <c r="I404" s="33">
        <v>0</v>
      </c>
      <c r="J404" s="33">
        <v>0</v>
      </c>
      <c r="K404" s="33">
        <v>0</v>
      </c>
      <c r="L404" s="33">
        <v>11550</v>
      </c>
      <c r="M404" s="3"/>
    </row>
    <row r="405" spans="1:13" ht="15">
      <c r="A405" s="205" t="s">
        <v>96</v>
      </c>
      <c r="B405" s="158" t="s">
        <v>242</v>
      </c>
      <c r="C405" s="159" t="s">
        <v>39</v>
      </c>
      <c r="D405" s="56" t="s">
        <v>17</v>
      </c>
      <c r="E405" s="33">
        <f>E406+E407+E408+E409</f>
        <v>4500</v>
      </c>
      <c r="F405" s="33">
        <f aca="true" t="shared" si="89" ref="F405:L405">F406+F407+F408+F409</f>
        <v>1500</v>
      </c>
      <c r="G405" s="33">
        <f t="shared" si="89"/>
        <v>0</v>
      </c>
      <c r="H405" s="33">
        <f t="shared" si="89"/>
        <v>0</v>
      </c>
      <c r="I405" s="33">
        <f t="shared" si="89"/>
        <v>0</v>
      </c>
      <c r="J405" s="33">
        <f t="shared" si="89"/>
        <v>0</v>
      </c>
      <c r="K405" s="33">
        <f t="shared" si="89"/>
        <v>4500</v>
      </c>
      <c r="L405" s="33">
        <f t="shared" si="89"/>
        <v>1500</v>
      </c>
      <c r="M405" s="146"/>
    </row>
    <row r="406" spans="1:13" ht="15">
      <c r="A406" s="205"/>
      <c r="B406" s="158"/>
      <c r="C406" s="159"/>
      <c r="D406" s="20" t="s">
        <v>13</v>
      </c>
      <c r="E406" s="33">
        <v>700</v>
      </c>
      <c r="F406" s="33">
        <v>700</v>
      </c>
      <c r="G406" s="33">
        <v>0</v>
      </c>
      <c r="H406" s="33">
        <v>0</v>
      </c>
      <c r="I406" s="33">
        <v>0</v>
      </c>
      <c r="J406" s="33">
        <v>0</v>
      </c>
      <c r="K406" s="33">
        <v>700</v>
      </c>
      <c r="L406" s="33">
        <v>700</v>
      </c>
      <c r="M406" s="146"/>
    </row>
    <row r="407" spans="1:13" ht="15">
      <c r="A407" s="205"/>
      <c r="B407" s="158"/>
      <c r="C407" s="159"/>
      <c r="D407" s="20" t="s">
        <v>10</v>
      </c>
      <c r="E407" s="33">
        <v>800</v>
      </c>
      <c r="F407" s="33">
        <v>800</v>
      </c>
      <c r="G407" s="33">
        <v>0</v>
      </c>
      <c r="H407" s="33">
        <v>0</v>
      </c>
      <c r="I407" s="33">
        <v>0</v>
      </c>
      <c r="J407" s="33">
        <v>0</v>
      </c>
      <c r="K407" s="33">
        <v>800</v>
      </c>
      <c r="L407" s="33">
        <v>800</v>
      </c>
      <c r="M407" s="146"/>
    </row>
    <row r="408" spans="1:13" ht="15">
      <c r="A408" s="205"/>
      <c r="B408" s="158"/>
      <c r="C408" s="159"/>
      <c r="D408" s="20" t="s">
        <v>277</v>
      </c>
      <c r="E408" s="33">
        <v>2000</v>
      </c>
      <c r="F408" s="33">
        <v>0</v>
      </c>
      <c r="G408" s="33">
        <v>0</v>
      </c>
      <c r="H408" s="33">
        <v>0</v>
      </c>
      <c r="I408" s="33">
        <v>0</v>
      </c>
      <c r="J408" s="33">
        <v>0</v>
      </c>
      <c r="K408" s="33">
        <v>2000</v>
      </c>
      <c r="L408" s="33">
        <v>0</v>
      </c>
      <c r="M408" s="146"/>
    </row>
    <row r="409" spans="1:13" ht="15">
      <c r="A409" s="206"/>
      <c r="B409" s="158"/>
      <c r="C409" s="159"/>
      <c r="D409" s="20" t="s">
        <v>306</v>
      </c>
      <c r="E409" s="33">
        <v>1000</v>
      </c>
      <c r="F409" s="33">
        <v>0</v>
      </c>
      <c r="G409" s="33">
        <v>0</v>
      </c>
      <c r="H409" s="33">
        <v>0</v>
      </c>
      <c r="I409" s="33">
        <v>0</v>
      </c>
      <c r="J409" s="33">
        <v>0</v>
      </c>
      <c r="K409" s="33">
        <v>1000</v>
      </c>
      <c r="L409" s="33">
        <v>0</v>
      </c>
      <c r="M409" s="146"/>
    </row>
    <row r="410" spans="1:13" ht="15.75">
      <c r="A410" s="213" t="s">
        <v>134</v>
      </c>
      <c r="B410" s="214"/>
      <c r="C410" s="214"/>
      <c r="D410" s="215"/>
      <c r="E410" s="215"/>
      <c r="F410" s="215"/>
      <c r="G410" s="215"/>
      <c r="H410" s="215"/>
      <c r="I410" s="215"/>
      <c r="J410" s="215"/>
      <c r="K410" s="215"/>
      <c r="L410" s="215"/>
      <c r="M410" s="216"/>
    </row>
    <row r="411" spans="1:13" ht="15">
      <c r="A411" s="176" t="s">
        <v>135</v>
      </c>
      <c r="B411" s="117"/>
      <c r="C411" s="117"/>
      <c r="D411" s="217"/>
      <c r="E411" s="217"/>
      <c r="F411" s="217"/>
      <c r="G411" s="217"/>
      <c r="H411" s="217"/>
      <c r="I411" s="217"/>
      <c r="J411" s="217"/>
      <c r="K411" s="217"/>
      <c r="L411" s="217"/>
      <c r="M411" s="218"/>
    </row>
    <row r="412" spans="1:13" ht="15">
      <c r="A412" s="160"/>
      <c r="B412" s="160" t="s">
        <v>350</v>
      </c>
      <c r="C412" s="160" t="s">
        <v>39</v>
      </c>
      <c r="D412" s="23" t="s">
        <v>17</v>
      </c>
      <c r="E412" s="66">
        <f>E413+E414+E415+E416</f>
        <v>336465</v>
      </c>
      <c r="F412" s="66">
        <f aca="true" t="shared" si="90" ref="F412:L412">F413+F414+F415+F416</f>
        <v>166759.3</v>
      </c>
      <c r="G412" s="66">
        <f t="shared" si="90"/>
        <v>166065</v>
      </c>
      <c r="H412" s="66">
        <f t="shared" si="90"/>
        <v>9805</v>
      </c>
      <c r="I412" s="66">
        <f t="shared" si="90"/>
        <v>170005</v>
      </c>
      <c r="J412" s="66">
        <f t="shared" si="90"/>
        <v>111467.7</v>
      </c>
      <c r="K412" s="66">
        <f t="shared" si="90"/>
        <v>4000</v>
      </c>
      <c r="L412" s="66">
        <f t="shared" si="90"/>
        <v>45486.6</v>
      </c>
      <c r="M412" s="102"/>
    </row>
    <row r="413" spans="1:13" ht="15">
      <c r="A413" s="161"/>
      <c r="B413" s="161"/>
      <c r="C413" s="161"/>
      <c r="D413" s="23" t="s">
        <v>13</v>
      </c>
      <c r="E413" s="66">
        <f>E418+E423+E430+E435+E442+E447+E452</f>
        <v>60965</v>
      </c>
      <c r="F413" s="66">
        <f aca="true" t="shared" si="91" ref="F413:L413">F418+F423+F430+F435+F442+F447+F452</f>
        <v>64070</v>
      </c>
      <c r="G413" s="66">
        <f t="shared" si="91"/>
        <v>5305</v>
      </c>
      <c r="H413" s="66">
        <f t="shared" si="91"/>
        <v>5305</v>
      </c>
      <c r="I413" s="66">
        <f t="shared" si="91"/>
        <v>58765</v>
      </c>
      <c r="J413" s="66">
        <f t="shared" si="91"/>
        <v>58765</v>
      </c>
      <c r="K413" s="66">
        <f t="shared" si="91"/>
        <v>0</v>
      </c>
      <c r="L413" s="66">
        <f t="shared" si="91"/>
        <v>0</v>
      </c>
      <c r="M413" s="71"/>
    </row>
    <row r="414" spans="1:13" ht="15">
      <c r="A414" s="161"/>
      <c r="B414" s="161"/>
      <c r="C414" s="161"/>
      <c r="D414" s="23" t="s">
        <v>10</v>
      </c>
      <c r="E414" s="66">
        <f aca="true" t="shared" si="92" ref="E414:L416">E419+E424+E431+E436+E443+E448+E453</f>
        <v>35500</v>
      </c>
      <c r="F414" s="66">
        <f t="shared" si="92"/>
        <v>39120</v>
      </c>
      <c r="G414" s="66">
        <f t="shared" si="92"/>
        <v>4500</v>
      </c>
      <c r="H414" s="66">
        <f t="shared" si="92"/>
        <v>4500</v>
      </c>
      <c r="I414" s="66">
        <f t="shared" si="92"/>
        <v>29500</v>
      </c>
      <c r="J414" s="66">
        <f t="shared" si="92"/>
        <v>32620</v>
      </c>
      <c r="K414" s="66">
        <f t="shared" si="92"/>
        <v>2000</v>
      </c>
      <c r="L414" s="66">
        <f t="shared" si="92"/>
        <v>2000</v>
      </c>
      <c r="M414" s="71"/>
    </row>
    <row r="415" spans="1:13" ht="15">
      <c r="A415" s="161"/>
      <c r="B415" s="161"/>
      <c r="C415" s="161"/>
      <c r="D415" s="23" t="s">
        <v>277</v>
      </c>
      <c r="E415" s="66">
        <f t="shared" si="92"/>
        <v>150500</v>
      </c>
      <c r="F415" s="66">
        <f t="shared" si="92"/>
        <v>54352</v>
      </c>
      <c r="G415" s="66">
        <f t="shared" si="92"/>
        <v>79000</v>
      </c>
      <c r="H415" s="66">
        <f t="shared" si="92"/>
        <v>0</v>
      </c>
      <c r="I415" s="66">
        <f t="shared" si="92"/>
        <v>71500</v>
      </c>
      <c r="J415" s="66">
        <f t="shared" si="92"/>
        <v>11182</v>
      </c>
      <c r="K415" s="66">
        <f t="shared" si="92"/>
        <v>0</v>
      </c>
      <c r="L415" s="66">
        <f t="shared" si="92"/>
        <v>43170</v>
      </c>
      <c r="M415" s="71"/>
    </row>
    <row r="416" spans="1:13" ht="15">
      <c r="A416" s="162"/>
      <c r="B416" s="162"/>
      <c r="C416" s="161"/>
      <c r="D416" s="23" t="s">
        <v>306</v>
      </c>
      <c r="E416" s="66">
        <f t="shared" si="92"/>
        <v>89500</v>
      </c>
      <c r="F416" s="66">
        <f t="shared" si="92"/>
        <v>9217.3</v>
      </c>
      <c r="G416" s="66">
        <f t="shared" si="92"/>
        <v>77260</v>
      </c>
      <c r="H416" s="66">
        <f t="shared" si="92"/>
        <v>0</v>
      </c>
      <c r="I416" s="66">
        <f t="shared" si="92"/>
        <v>10240</v>
      </c>
      <c r="J416" s="66">
        <f t="shared" si="92"/>
        <v>8900.7</v>
      </c>
      <c r="K416" s="66">
        <f t="shared" si="92"/>
        <v>2000</v>
      </c>
      <c r="L416" s="66">
        <f t="shared" si="92"/>
        <v>316.6</v>
      </c>
      <c r="M416" s="71"/>
    </row>
    <row r="417" spans="1:13" ht="15">
      <c r="A417" s="176" t="s">
        <v>37</v>
      </c>
      <c r="B417" s="158" t="s">
        <v>237</v>
      </c>
      <c r="C417" s="159" t="s">
        <v>238</v>
      </c>
      <c r="D417" s="56" t="s">
        <v>17</v>
      </c>
      <c r="E417" s="33">
        <f>E418+E419+E420+E421</f>
        <v>95265</v>
      </c>
      <c r="F417" s="33">
        <f aca="true" t="shared" si="93" ref="F417:L417">F418+F419+F420+F421</f>
        <v>45265</v>
      </c>
      <c r="G417" s="33">
        <f t="shared" si="93"/>
        <v>0</v>
      </c>
      <c r="H417" s="33">
        <f t="shared" si="93"/>
        <v>0</v>
      </c>
      <c r="I417" s="33">
        <f t="shared" si="93"/>
        <v>95265</v>
      </c>
      <c r="J417" s="33">
        <f t="shared" si="93"/>
        <v>45265</v>
      </c>
      <c r="K417" s="33">
        <f t="shared" si="93"/>
        <v>0</v>
      </c>
      <c r="L417" s="33">
        <f t="shared" si="93"/>
        <v>0</v>
      </c>
      <c r="M417" s="146"/>
    </row>
    <row r="418" spans="1:13" ht="15">
      <c r="A418" s="176"/>
      <c r="B418" s="158"/>
      <c r="C418" s="159"/>
      <c r="D418" s="20" t="s">
        <v>13</v>
      </c>
      <c r="E418" s="33">
        <v>45265</v>
      </c>
      <c r="F418" s="33">
        <v>45265</v>
      </c>
      <c r="G418" s="33">
        <v>0</v>
      </c>
      <c r="H418" s="33">
        <v>0</v>
      </c>
      <c r="I418" s="33">
        <v>45265</v>
      </c>
      <c r="J418" s="33">
        <v>45265</v>
      </c>
      <c r="K418" s="33">
        <v>0</v>
      </c>
      <c r="L418" s="33">
        <v>0</v>
      </c>
      <c r="M418" s="146"/>
    </row>
    <row r="419" spans="1:13" ht="15">
      <c r="A419" s="176"/>
      <c r="B419" s="158"/>
      <c r="C419" s="159"/>
      <c r="D419" s="20" t="s">
        <v>10</v>
      </c>
      <c r="E419" s="33">
        <v>0</v>
      </c>
      <c r="F419" s="33">
        <v>0</v>
      </c>
      <c r="G419" s="33">
        <v>0</v>
      </c>
      <c r="H419" s="33">
        <v>0</v>
      </c>
      <c r="I419" s="33">
        <v>0</v>
      </c>
      <c r="J419" s="33">
        <v>0</v>
      </c>
      <c r="K419" s="33">
        <v>0</v>
      </c>
      <c r="L419" s="33">
        <v>0</v>
      </c>
      <c r="M419" s="146"/>
    </row>
    <row r="420" spans="1:13" ht="15">
      <c r="A420" s="176"/>
      <c r="B420" s="158"/>
      <c r="C420" s="159"/>
      <c r="D420" s="20" t="s">
        <v>277</v>
      </c>
      <c r="E420" s="33">
        <v>50000</v>
      </c>
      <c r="F420" s="33">
        <v>0</v>
      </c>
      <c r="G420" s="33">
        <v>0</v>
      </c>
      <c r="H420" s="33">
        <v>0</v>
      </c>
      <c r="I420" s="33">
        <v>50000</v>
      </c>
      <c r="J420" s="33">
        <v>0</v>
      </c>
      <c r="K420" s="33">
        <v>0</v>
      </c>
      <c r="L420" s="33">
        <v>0</v>
      </c>
      <c r="M420" s="146"/>
    </row>
    <row r="421" spans="1:13" ht="15">
      <c r="A421" s="176"/>
      <c r="B421" s="158"/>
      <c r="C421" s="159"/>
      <c r="D421" s="20" t="s">
        <v>306</v>
      </c>
      <c r="E421" s="33">
        <v>0</v>
      </c>
      <c r="F421" s="33">
        <v>0</v>
      </c>
      <c r="G421" s="33">
        <v>0</v>
      </c>
      <c r="H421" s="33">
        <v>0</v>
      </c>
      <c r="I421" s="33">
        <v>0</v>
      </c>
      <c r="J421" s="33">
        <v>0</v>
      </c>
      <c r="K421" s="33">
        <v>0</v>
      </c>
      <c r="L421" s="33">
        <v>0</v>
      </c>
      <c r="M421" s="146"/>
    </row>
    <row r="422" spans="1:13" ht="24" customHeight="1">
      <c r="A422" s="205" t="s">
        <v>90</v>
      </c>
      <c r="B422" s="158" t="s">
        <v>239</v>
      </c>
      <c r="C422" s="159" t="s">
        <v>232</v>
      </c>
      <c r="D422" s="56" t="s">
        <v>17</v>
      </c>
      <c r="E422" s="33">
        <f>E423+E424+E425+E426</f>
        <v>20000</v>
      </c>
      <c r="F422" s="33">
        <f aca="true" t="shared" si="94" ref="F422:L422">F423+F424+F425+F426</f>
        <v>10740</v>
      </c>
      <c r="G422" s="33">
        <f t="shared" si="94"/>
        <v>4260</v>
      </c>
      <c r="H422" s="33">
        <f t="shared" si="94"/>
        <v>0</v>
      </c>
      <c r="I422" s="33">
        <f t="shared" si="94"/>
        <v>15740</v>
      </c>
      <c r="J422" s="33">
        <f t="shared" si="94"/>
        <v>10740</v>
      </c>
      <c r="K422" s="33">
        <f t="shared" si="94"/>
        <v>0</v>
      </c>
      <c r="L422" s="33">
        <f t="shared" si="94"/>
        <v>0</v>
      </c>
      <c r="M422" s="146"/>
    </row>
    <row r="423" spans="1:13" ht="24" customHeight="1">
      <c r="A423" s="205"/>
      <c r="B423" s="158"/>
      <c r="C423" s="159"/>
      <c r="D423" s="20" t="s">
        <v>13</v>
      </c>
      <c r="E423" s="33">
        <v>5000</v>
      </c>
      <c r="F423" s="33">
        <v>5000</v>
      </c>
      <c r="G423" s="33">
        <v>0</v>
      </c>
      <c r="H423" s="33">
        <v>0</v>
      </c>
      <c r="I423" s="33">
        <v>5000</v>
      </c>
      <c r="J423" s="33">
        <v>5000</v>
      </c>
      <c r="K423" s="33">
        <v>0</v>
      </c>
      <c r="L423" s="33">
        <v>0</v>
      </c>
      <c r="M423" s="146"/>
    </row>
    <row r="424" spans="1:13" ht="24.75" customHeight="1">
      <c r="A424" s="205"/>
      <c r="B424" s="158"/>
      <c r="C424" s="159"/>
      <c r="D424" s="20" t="s">
        <v>10</v>
      </c>
      <c r="E424" s="33">
        <v>5000</v>
      </c>
      <c r="F424" s="33">
        <v>5000</v>
      </c>
      <c r="G424" s="33">
        <v>0</v>
      </c>
      <c r="H424" s="33">
        <v>0</v>
      </c>
      <c r="I424" s="33">
        <v>5000</v>
      </c>
      <c r="J424" s="33">
        <v>5000</v>
      </c>
      <c r="K424" s="33">
        <v>0</v>
      </c>
      <c r="L424" s="33">
        <v>0</v>
      </c>
      <c r="M424" s="146"/>
    </row>
    <row r="425" spans="1:13" ht="30.75" customHeight="1">
      <c r="A425" s="205"/>
      <c r="B425" s="158"/>
      <c r="C425" s="159"/>
      <c r="D425" s="20" t="s">
        <v>277</v>
      </c>
      <c r="E425" s="33">
        <v>5000</v>
      </c>
      <c r="F425" s="33">
        <v>0</v>
      </c>
      <c r="G425" s="33">
        <v>0</v>
      </c>
      <c r="H425" s="33">
        <v>0</v>
      </c>
      <c r="I425" s="33">
        <v>5000</v>
      </c>
      <c r="J425" s="33">
        <v>0</v>
      </c>
      <c r="K425" s="33">
        <v>0</v>
      </c>
      <c r="L425" s="33">
        <v>0</v>
      </c>
      <c r="M425" s="146"/>
    </row>
    <row r="426" spans="1:13" ht="33.75" customHeight="1">
      <c r="A426" s="206"/>
      <c r="B426" s="158"/>
      <c r="C426" s="159"/>
      <c r="D426" s="20" t="s">
        <v>306</v>
      </c>
      <c r="E426" s="33">
        <v>5000</v>
      </c>
      <c r="F426" s="33">
        <v>740</v>
      </c>
      <c r="G426" s="33">
        <v>4260</v>
      </c>
      <c r="H426" s="33">
        <v>0</v>
      </c>
      <c r="I426" s="33">
        <v>740</v>
      </c>
      <c r="J426" s="33">
        <v>740</v>
      </c>
      <c r="K426" s="33">
        <v>0</v>
      </c>
      <c r="L426" s="33">
        <v>0</v>
      </c>
      <c r="M426" s="146"/>
    </row>
    <row r="427" spans="1:13" ht="15">
      <c r="A427" s="207" t="s">
        <v>136</v>
      </c>
      <c r="B427" s="203"/>
      <c r="C427" s="203"/>
      <c r="D427" s="117"/>
      <c r="E427" s="117"/>
      <c r="F427" s="117"/>
      <c r="G427" s="117"/>
      <c r="H427" s="117"/>
      <c r="I427" s="117"/>
      <c r="J427" s="117"/>
      <c r="K427" s="117"/>
      <c r="L427" s="117"/>
      <c r="M427" s="118"/>
    </row>
    <row r="428" spans="1:13" ht="0.75" customHeight="1">
      <c r="A428" s="192"/>
      <c r="B428" s="203"/>
      <c r="C428" s="203"/>
      <c r="D428" s="121"/>
      <c r="E428" s="121"/>
      <c r="F428" s="121"/>
      <c r="G428" s="121"/>
      <c r="H428" s="121"/>
      <c r="I428" s="121"/>
      <c r="J428" s="121"/>
      <c r="K428" s="121"/>
      <c r="L428" s="121"/>
      <c r="M428" s="122"/>
    </row>
    <row r="429" spans="1:13" ht="15">
      <c r="A429" s="176" t="s">
        <v>96</v>
      </c>
      <c r="B429" s="158" t="s">
        <v>235</v>
      </c>
      <c r="C429" s="159" t="s">
        <v>232</v>
      </c>
      <c r="D429" s="56" t="s">
        <v>17</v>
      </c>
      <c r="E429" s="33">
        <f>E430+E431+E432+E433</f>
        <v>30000</v>
      </c>
      <c r="F429" s="33">
        <f aca="true" t="shared" si="95" ref="F429:L429">F430+F431+F432+F433</f>
        <v>59052</v>
      </c>
      <c r="G429" s="33">
        <f t="shared" si="95"/>
        <v>13000</v>
      </c>
      <c r="H429" s="33">
        <f t="shared" si="95"/>
        <v>4000</v>
      </c>
      <c r="I429" s="33">
        <f t="shared" si="95"/>
        <v>13000</v>
      </c>
      <c r="J429" s="33">
        <f t="shared" si="95"/>
        <v>9882</v>
      </c>
      <c r="K429" s="33">
        <f t="shared" si="95"/>
        <v>4000</v>
      </c>
      <c r="L429" s="33">
        <f t="shared" si="95"/>
        <v>45170</v>
      </c>
      <c r="M429" s="146" t="s">
        <v>340</v>
      </c>
    </row>
    <row r="430" spans="1:13" ht="15">
      <c r="A430" s="176"/>
      <c r="B430" s="158"/>
      <c r="C430" s="159"/>
      <c r="D430" s="20" t="s">
        <v>13</v>
      </c>
      <c r="E430" s="33">
        <v>0</v>
      </c>
      <c r="F430" s="33">
        <v>0</v>
      </c>
      <c r="G430" s="33">
        <v>0</v>
      </c>
      <c r="H430" s="33">
        <v>0</v>
      </c>
      <c r="I430" s="33">
        <v>0</v>
      </c>
      <c r="J430" s="33">
        <v>0</v>
      </c>
      <c r="K430" s="33">
        <v>0</v>
      </c>
      <c r="L430" s="33">
        <v>0</v>
      </c>
      <c r="M430" s="146"/>
    </row>
    <row r="431" spans="1:13" ht="15">
      <c r="A431" s="176"/>
      <c r="B431" s="158"/>
      <c r="C431" s="159"/>
      <c r="D431" s="20" t="s">
        <v>10</v>
      </c>
      <c r="E431" s="33">
        <v>10000</v>
      </c>
      <c r="F431" s="33">
        <v>10000</v>
      </c>
      <c r="G431" s="33">
        <v>4000</v>
      </c>
      <c r="H431" s="33">
        <v>4000</v>
      </c>
      <c r="I431" s="33">
        <v>4000</v>
      </c>
      <c r="J431" s="33">
        <v>4000</v>
      </c>
      <c r="K431" s="33">
        <v>2000</v>
      </c>
      <c r="L431" s="33">
        <v>2000</v>
      </c>
      <c r="M431" s="146"/>
    </row>
    <row r="432" spans="1:13" ht="15">
      <c r="A432" s="176"/>
      <c r="B432" s="158"/>
      <c r="C432" s="159"/>
      <c r="D432" s="20" t="s">
        <v>277</v>
      </c>
      <c r="E432" s="33">
        <v>10000</v>
      </c>
      <c r="F432" s="33">
        <v>49052</v>
      </c>
      <c r="G432" s="33">
        <v>2000</v>
      </c>
      <c r="H432" s="33">
        <v>0</v>
      </c>
      <c r="I432" s="33">
        <v>8000</v>
      </c>
      <c r="J432" s="33">
        <v>5882</v>
      </c>
      <c r="K432" s="33">
        <v>0</v>
      </c>
      <c r="L432" s="33">
        <v>43170</v>
      </c>
      <c r="M432" s="146"/>
    </row>
    <row r="433" spans="1:13" ht="15">
      <c r="A433" s="176"/>
      <c r="B433" s="158"/>
      <c r="C433" s="159"/>
      <c r="D433" s="20" t="s">
        <v>306</v>
      </c>
      <c r="E433" s="33">
        <v>10000</v>
      </c>
      <c r="F433" s="33">
        <v>0</v>
      </c>
      <c r="G433" s="33">
        <v>7000</v>
      </c>
      <c r="H433" s="33">
        <v>0</v>
      </c>
      <c r="I433" s="33">
        <v>1000</v>
      </c>
      <c r="J433" s="33">
        <v>0</v>
      </c>
      <c r="K433" s="33">
        <v>2000</v>
      </c>
      <c r="L433" s="33">
        <v>0</v>
      </c>
      <c r="M433" s="146"/>
    </row>
    <row r="434" spans="1:13" ht="15">
      <c r="A434" s="205" t="s">
        <v>107</v>
      </c>
      <c r="B434" s="158" t="s">
        <v>236</v>
      </c>
      <c r="C434" s="159" t="s">
        <v>39</v>
      </c>
      <c r="D434" s="56" t="s">
        <v>17</v>
      </c>
      <c r="E434" s="33">
        <f>E435+E436+E437+E438</f>
        <v>145200</v>
      </c>
      <c r="F434" s="33">
        <f aca="true" t="shared" si="96" ref="F434:L434">F435+F436+F437+F438</f>
        <v>2200</v>
      </c>
      <c r="G434" s="33">
        <f t="shared" si="96"/>
        <v>145200</v>
      </c>
      <c r="H434" s="33">
        <f t="shared" si="96"/>
        <v>2200</v>
      </c>
      <c r="I434" s="33">
        <f t="shared" si="96"/>
        <v>0</v>
      </c>
      <c r="J434" s="33">
        <f t="shared" si="96"/>
        <v>0</v>
      </c>
      <c r="K434" s="33">
        <f t="shared" si="96"/>
        <v>0</v>
      </c>
      <c r="L434" s="33">
        <f t="shared" si="96"/>
        <v>0</v>
      </c>
      <c r="M434" s="146" t="s">
        <v>341</v>
      </c>
    </row>
    <row r="435" spans="1:13" ht="15">
      <c r="A435" s="205"/>
      <c r="B435" s="158"/>
      <c r="C435" s="159"/>
      <c r="D435" s="20" t="s">
        <v>13</v>
      </c>
      <c r="E435" s="33">
        <v>2200</v>
      </c>
      <c r="F435" s="33">
        <v>2200</v>
      </c>
      <c r="G435" s="33">
        <v>2200</v>
      </c>
      <c r="H435" s="33">
        <v>2200</v>
      </c>
      <c r="I435" s="33">
        <v>0</v>
      </c>
      <c r="J435" s="33">
        <v>0</v>
      </c>
      <c r="K435" s="33">
        <v>0</v>
      </c>
      <c r="L435" s="33">
        <v>0</v>
      </c>
      <c r="M435" s="146"/>
    </row>
    <row r="436" spans="1:13" ht="15">
      <c r="A436" s="205"/>
      <c r="B436" s="158"/>
      <c r="C436" s="159"/>
      <c r="D436" s="20" t="s">
        <v>10</v>
      </c>
      <c r="E436" s="33">
        <v>0</v>
      </c>
      <c r="F436" s="33">
        <v>0</v>
      </c>
      <c r="G436" s="33">
        <v>0</v>
      </c>
      <c r="H436" s="33">
        <v>0</v>
      </c>
      <c r="I436" s="33">
        <v>0</v>
      </c>
      <c r="J436" s="33">
        <v>0</v>
      </c>
      <c r="K436" s="33">
        <v>0</v>
      </c>
      <c r="L436" s="33">
        <v>0</v>
      </c>
      <c r="M436" s="146"/>
    </row>
    <row r="437" spans="1:13" ht="15">
      <c r="A437" s="205"/>
      <c r="B437" s="158"/>
      <c r="C437" s="159"/>
      <c r="D437" s="20" t="s">
        <v>277</v>
      </c>
      <c r="E437" s="33">
        <v>77000</v>
      </c>
      <c r="F437" s="33">
        <v>0</v>
      </c>
      <c r="G437" s="33">
        <v>77000</v>
      </c>
      <c r="H437" s="33">
        <v>0</v>
      </c>
      <c r="I437" s="33">
        <v>0</v>
      </c>
      <c r="J437" s="33">
        <v>0</v>
      </c>
      <c r="K437" s="33">
        <v>0</v>
      </c>
      <c r="L437" s="33">
        <v>0</v>
      </c>
      <c r="M437" s="146"/>
    </row>
    <row r="438" spans="1:13" ht="28.5" customHeight="1">
      <c r="A438" s="206"/>
      <c r="B438" s="158"/>
      <c r="C438" s="159"/>
      <c r="D438" s="20" t="s">
        <v>306</v>
      </c>
      <c r="E438" s="33">
        <v>66000</v>
      </c>
      <c r="F438" s="33">
        <v>0</v>
      </c>
      <c r="G438" s="33">
        <v>66000</v>
      </c>
      <c r="H438" s="33">
        <v>0</v>
      </c>
      <c r="I438" s="33">
        <v>0</v>
      </c>
      <c r="J438" s="33">
        <v>0</v>
      </c>
      <c r="K438" s="33">
        <v>0</v>
      </c>
      <c r="L438" s="33">
        <v>0</v>
      </c>
      <c r="M438" s="146"/>
    </row>
    <row r="439" spans="1:13" ht="15">
      <c r="A439" s="207" t="s">
        <v>137</v>
      </c>
      <c r="B439" s="203"/>
      <c r="C439" s="203"/>
      <c r="D439" s="117"/>
      <c r="E439" s="117"/>
      <c r="F439" s="117"/>
      <c r="G439" s="117"/>
      <c r="H439" s="117"/>
      <c r="I439" s="117"/>
      <c r="J439" s="117"/>
      <c r="K439" s="117"/>
      <c r="L439" s="117"/>
      <c r="M439" s="118"/>
    </row>
    <row r="440" spans="1:13" ht="15">
      <c r="A440" s="208"/>
      <c r="B440" s="203"/>
      <c r="C440" s="203"/>
      <c r="D440" s="121"/>
      <c r="E440" s="121"/>
      <c r="F440" s="121"/>
      <c r="G440" s="121"/>
      <c r="H440" s="121"/>
      <c r="I440" s="121"/>
      <c r="J440" s="121"/>
      <c r="K440" s="121"/>
      <c r="L440" s="121"/>
      <c r="M440" s="122"/>
    </row>
    <row r="441" spans="1:13" ht="15">
      <c r="A441" s="159">
        <v>5</v>
      </c>
      <c r="B441" s="158" t="s">
        <v>231</v>
      </c>
      <c r="C441" s="159" t="s">
        <v>232</v>
      </c>
      <c r="D441" s="56" t="s">
        <v>17</v>
      </c>
      <c r="E441" s="33">
        <f>E442+E443+E444+E445</f>
        <v>2000</v>
      </c>
      <c r="F441" s="33">
        <f aca="true" t="shared" si="97" ref="F441:L441">F442+F443+F444+F445</f>
        <v>16235</v>
      </c>
      <c r="G441" s="33">
        <f t="shared" si="97"/>
        <v>3605</v>
      </c>
      <c r="H441" s="33">
        <f t="shared" si="97"/>
        <v>3605</v>
      </c>
      <c r="I441" s="33">
        <f t="shared" si="97"/>
        <v>2000</v>
      </c>
      <c r="J441" s="33">
        <f t="shared" si="97"/>
        <v>12630</v>
      </c>
      <c r="K441" s="33">
        <f t="shared" si="97"/>
        <v>0</v>
      </c>
      <c r="L441" s="33">
        <f t="shared" si="97"/>
        <v>0</v>
      </c>
      <c r="M441" s="146"/>
    </row>
    <row r="442" spans="1:13" ht="15">
      <c r="A442" s="159"/>
      <c r="B442" s="209"/>
      <c r="C442" s="210"/>
      <c r="D442" s="17" t="s">
        <v>13</v>
      </c>
      <c r="E442" s="33">
        <v>500</v>
      </c>
      <c r="F442" s="33">
        <v>3605</v>
      </c>
      <c r="G442" s="33">
        <v>3105</v>
      </c>
      <c r="H442" s="33">
        <v>3105</v>
      </c>
      <c r="I442" s="33">
        <v>500</v>
      </c>
      <c r="J442" s="33">
        <v>500</v>
      </c>
      <c r="K442" s="33">
        <v>0</v>
      </c>
      <c r="L442" s="33">
        <v>0</v>
      </c>
      <c r="M442" s="146"/>
    </row>
    <row r="443" spans="1:13" ht="15">
      <c r="A443" s="159"/>
      <c r="B443" s="209"/>
      <c r="C443" s="210"/>
      <c r="D443" s="17" t="s">
        <v>10</v>
      </c>
      <c r="E443" s="33">
        <v>500</v>
      </c>
      <c r="F443" s="33">
        <v>4120</v>
      </c>
      <c r="G443" s="33">
        <v>500</v>
      </c>
      <c r="H443" s="33">
        <v>500</v>
      </c>
      <c r="I443" s="33">
        <v>500</v>
      </c>
      <c r="J443" s="33">
        <v>3620</v>
      </c>
      <c r="K443" s="33">
        <v>0</v>
      </c>
      <c r="L443" s="33">
        <v>0</v>
      </c>
      <c r="M443" s="146"/>
    </row>
    <row r="444" spans="1:13" ht="15">
      <c r="A444" s="159"/>
      <c r="B444" s="209"/>
      <c r="C444" s="210"/>
      <c r="D444" s="20" t="s">
        <v>277</v>
      </c>
      <c r="E444" s="33">
        <v>500</v>
      </c>
      <c r="F444" s="33">
        <v>5300</v>
      </c>
      <c r="G444" s="33">
        <v>0</v>
      </c>
      <c r="H444" s="33">
        <v>0</v>
      </c>
      <c r="I444" s="33">
        <v>500</v>
      </c>
      <c r="J444" s="33">
        <v>5300</v>
      </c>
      <c r="K444" s="33">
        <v>0</v>
      </c>
      <c r="L444" s="33">
        <v>0</v>
      </c>
      <c r="M444" s="146"/>
    </row>
    <row r="445" spans="1:13" ht="15">
      <c r="A445" s="159"/>
      <c r="B445" s="209"/>
      <c r="C445" s="210"/>
      <c r="D445" s="20" t="s">
        <v>306</v>
      </c>
      <c r="E445" s="33">
        <v>500</v>
      </c>
      <c r="F445" s="33">
        <v>3210</v>
      </c>
      <c r="G445" s="33">
        <v>0</v>
      </c>
      <c r="H445" s="33">
        <v>0</v>
      </c>
      <c r="I445" s="33">
        <v>500</v>
      </c>
      <c r="J445" s="33">
        <v>3210</v>
      </c>
      <c r="K445" s="33">
        <v>0</v>
      </c>
      <c r="L445" s="33">
        <v>0</v>
      </c>
      <c r="M445" s="146"/>
    </row>
    <row r="446" spans="1:13" ht="15">
      <c r="A446" s="205" t="s">
        <v>138</v>
      </c>
      <c r="B446" s="158" t="s">
        <v>233</v>
      </c>
      <c r="C446" s="159" t="s">
        <v>232</v>
      </c>
      <c r="D446" s="56" t="s">
        <v>17</v>
      </c>
      <c r="E446" s="33">
        <f>E447+E448+E449+E450</f>
        <v>20000</v>
      </c>
      <c r="F446" s="33">
        <f aca="true" t="shared" si="98" ref="F446:L446">F447+F448+F449+F450</f>
        <v>11287</v>
      </c>
      <c r="G446" s="33">
        <f t="shared" si="98"/>
        <v>0</v>
      </c>
      <c r="H446" s="33">
        <f t="shared" si="98"/>
        <v>0</v>
      </c>
      <c r="I446" s="33">
        <f t="shared" si="98"/>
        <v>20000</v>
      </c>
      <c r="J446" s="33">
        <f t="shared" si="98"/>
        <v>11287</v>
      </c>
      <c r="K446" s="33">
        <f t="shared" si="98"/>
        <v>0</v>
      </c>
      <c r="L446" s="33">
        <f t="shared" si="98"/>
        <v>0</v>
      </c>
      <c r="M446" s="146"/>
    </row>
    <row r="447" spans="1:13" ht="15">
      <c r="A447" s="205"/>
      <c r="B447" s="158"/>
      <c r="C447" s="159"/>
      <c r="D447" s="20" t="s">
        <v>13</v>
      </c>
      <c r="E447" s="33">
        <v>5000</v>
      </c>
      <c r="F447" s="33">
        <v>5000</v>
      </c>
      <c r="G447" s="33">
        <v>0</v>
      </c>
      <c r="H447" s="33">
        <v>0</v>
      </c>
      <c r="I447" s="33">
        <v>5000</v>
      </c>
      <c r="J447" s="33">
        <v>5000</v>
      </c>
      <c r="K447" s="33">
        <v>0</v>
      </c>
      <c r="L447" s="33">
        <v>0</v>
      </c>
      <c r="M447" s="146"/>
    </row>
    <row r="448" spans="1:13" ht="15">
      <c r="A448" s="205"/>
      <c r="B448" s="158"/>
      <c r="C448" s="159"/>
      <c r="D448" s="20" t="s">
        <v>10</v>
      </c>
      <c r="E448" s="33">
        <v>5000</v>
      </c>
      <c r="F448" s="33">
        <v>5000</v>
      </c>
      <c r="G448" s="33">
        <v>0</v>
      </c>
      <c r="H448" s="33">
        <v>0</v>
      </c>
      <c r="I448" s="33">
        <v>5000</v>
      </c>
      <c r="J448" s="33">
        <v>5000</v>
      </c>
      <c r="K448" s="33">
        <v>0</v>
      </c>
      <c r="L448" s="33">
        <v>0</v>
      </c>
      <c r="M448" s="146"/>
    </row>
    <row r="449" spans="1:13" ht="15">
      <c r="A449" s="205"/>
      <c r="B449" s="158"/>
      <c r="C449" s="159"/>
      <c r="D449" s="20" t="s">
        <v>277</v>
      </c>
      <c r="E449" s="33">
        <v>5000</v>
      </c>
      <c r="F449" s="33">
        <v>0</v>
      </c>
      <c r="G449" s="33">
        <v>0</v>
      </c>
      <c r="H449" s="33">
        <v>0</v>
      </c>
      <c r="I449" s="33">
        <v>5000</v>
      </c>
      <c r="J449" s="33">
        <v>0</v>
      </c>
      <c r="K449" s="33">
        <v>0</v>
      </c>
      <c r="L449" s="33">
        <v>0</v>
      </c>
      <c r="M449" s="146"/>
    </row>
    <row r="450" spans="1:13" ht="15">
      <c r="A450" s="206"/>
      <c r="B450" s="158"/>
      <c r="C450" s="159"/>
      <c r="D450" s="20" t="s">
        <v>306</v>
      </c>
      <c r="E450" s="33">
        <v>5000</v>
      </c>
      <c r="F450" s="33">
        <v>1287</v>
      </c>
      <c r="G450" s="33">
        <v>0</v>
      </c>
      <c r="H450" s="33">
        <v>0</v>
      </c>
      <c r="I450" s="33">
        <v>5000</v>
      </c>
      <c r="J450" s="33">
        <v>1287</v>
      </c>
      <c r="K450" s="33">
        <v>0</v>
      </c>
      <c r="L450" s="33">
        <v>0</v>
      </c>
      <c r="M450" s="146"/>
    </row>
    <row r="451" spans="1:13" ht="15">
      <c r="A451" s="205" t="s">
        <v>139</v>
      </c>
      <c r="B451" s="158" t="s">
        <v>234</v>
      </c>
      <c r="C451" s="159" t="s">
        <v>232</v>
      </c>
      <c r="D451" s="56" t="s">
        <v>17</v>
      </c>
      <c r="E451" s="33">
        <f>E452+E453+E454+E455</f>
        <v>24000</v>
      </c>
      <c r="F451" s="33">
        <f aca="true" t="shared" si="99" ref="F451:L451">F452+F453+F454+F455</f>
        <v>21980.3</v>
      </c>
      <c r="G451" s="33">
        <f t="shared" si="99"/>
        <v>0</v>
      </c>
      <c r="H451" s="33">
        <f t="shared" si="99"/>
        <v>0</v>
      </c>
      <c r="I451" s="33">
        <f t="shared" si="99"/>
        <v>24000</v>
      </c>
      <c r="J451" s="33">
        <f t="shared" si="99"/>
        <v>21663.7</v>
      </c>
      <c r="K451" s="33">
        <f t="shared" si="99"/>
        <v>0</v>
      </c>
      <c r="L451" s="33">
        <f t="shared" si="99"/>
        <v>316.6</v>
      </c>
      <c r="M451" s="146"/>
    </row>
    <row r="452" spans="1:13" ht="15">
      <c r="A452" s="205"/>
      <c r="B452" s="158"/>
      <c r="C452" s="159"/>
      <c r="D452" s="20" t="s">
        <v>13</v>
      </c>
      <c r="E452" s="33">
        <v>3000</v>
      </c>
      <c r="F452" s="33">
        <v>3000</v>
      </c>
      <c r="G452" s="33">
        <v>0</v>
      </c>
      <c r="H452" s="33">
        <v>0</v>
      </c>
      <c r="I452" s="33">
        <v>3000</v>
      </c>
      <c r="J452" s="33">
        <v>3000</v>
      </c>
      <c r="K452" s="33">
        <v>0</v>
      </c>
      <c r="L452" s="33">
        <v>0</v>
      </c>
      <c r="M452" s="146"/>
    </row>
    <row r="453" spans="1:13" ht="15">
      <c r="A453" s="205"/>
      <c r="B453" s="158"/>
      <c r="C453" s="159"/>
      <c r="D453" s="20" t="s">
        <v>10</v>
      </c>
      <c r="E453" s="33">
        <v>15000</v>
      </c>
      <c r="F453" s="33">
        <v>15000</v>
      </c>
      <c r="G453" s="33">
        <v>0</v>
      </c>
      <c r="H453" s="33">
        <v>0</v>
      </c>
      <c r="I453" s="33">
        <v>15000</v>
      </c>
      <c r="J453" s="33">
        <v>15000</v>
      </c>
      <c r="K453" s="33">
        <v>0</v>
      </c>
      <c r="L453" s="33">
        <v>0</v>
      </c>
      <c r="M453" s="146"/>
    </row>
    <row r="454" spans="1:13" ht="15">
      <c r="A454" s="205"/>
      <c r="B454" s="158"/>
      <c r="C454" s="159"/>
      <c r="D454" s="20" t="s">
        <v>277</v>
      </c>
      <c r="E454" s="33">
        <v>3000</v>
      </c>
      <c r="F454" s="33">
        <v>0</v>
      </c>
      <c r="G454" s="33">
        <v>0</v>
      </c>
      <c r="H454" s="33">
        <v>0</v>
      </c>
      <c r="I454" s="33">
        <v>3000</v>
      </c>
      <c r="J454" s="33">
        <v>0</v>
      </c>
      <c r="K454" s="33">
        <v>0</v>
      </c>
      <c r="L454" s="33">
        <v>0</v>
      </c>
      <c r="M454" s="146"/>
    </row>
    <row r="455" spans="1:13" ht="15">
      <c r="A455" s="206"/>
      <c r="B455" s="158"/>
      <c r="C455" s="159"/>
      <c r="D455" s="20" t="s">
        <v>306</v>
      </c>
      <c r="E455" s="33">
        <v>3000</v>
      </c>
      <c r="F455" s="33">
        <v>3980.3</v>
      </c>
      <c r="G455" s="33">
        <v>0</v>
      </c>
      <c r="H455" s="33">
        <v>0</v>
      </c>
      <c r="I455" s="33">
        <v>3000</v>
      </c>
      <c r="J455" s="33">
        <v>3663.7</v>
      </c>
      <c r="K455" s="33">
        <v>0</v>
      </c>
      <c r="L455" s="33">
        <v>316.6</v>
      </c>
      <c r="M455" s="146"/>
    </row>
    <row r="456" spans="1:13" ht="15">
      <c r="A456" s="191" t="s">
        <v>140</v>
      </c>
      <c r="B456" s="203"/>
      <c r="C456" s="203"/>
      <c r="D456" s="117"/>
      <c r="E456" s="117"/>
      <c r="F456" s="117"/>
      <c r="G456" s="117"/>
      <c r="H456" s="117"/>
      <c r="I456" s="117"/>
      <c r="J456" s="117"/>
      <c r="K456" s="117"/>
      <c r="L456" s="117"/>
      <c r="M456" s="118"/>
    </row>
    <row r="457" spans="1:13" ht="15">
      <c r="A457" s="202"/>
      <c r="B457" s="203"/>
      <c r="C457" s="203"/>
      <c r="D457" s="203"/>
      <c r="E457" s="203"/>
      <c r="F457" s="203"/>
      <c r="G457" s="203"/>
      <c r="H457" s="203"/>
      <c r="I457" s="203"/>
      <c r="J457" s="203"/>
      <c r="K457" s="203"/>
      <c r="L457" s="203"/>
      <c r="M457" s="211"/>
    </row>
    <row r="458" spans="1:13" ht="15" customHeight="1">
      <c r="A458" s="160"/>
      <c r="B458" s="160" t="s">
        <v>351</v>
      </c>
      <c r="C458" s="160" t="s">
        <v>39</v>
      </c>
      <c r="D458" s="23" t="s">
        <v>17</v>
      </c>
      <c r="E458" s="66">
        <f>E459+E460+E461+E462</f>
        <v>16444.5</v>
      </c>
      <c r="F458" s="66">
        <f aca="true" t="shared" si="100" ref="F458:L458">F459+F460+F461+F462</f>
        <v>3737.6000000000004</v>
      </c>
      <c r="G458" s="66">
        <f t="shared" si="100"/>
        <v>1863.98</v>
      </c>
      <c r="H458" s="66">
        <f t="shared" si="100"/>
        <v>2031.28</v>
      </c>
      <c r="I458" s="66">
        <f t="shared" si="100"/>
        <v>14215.44</v>
      </c>
      <c r="J458" s="66">
        <f t="shared" si="100"/>
        <v>1706.3400000000001</v>
      </c>
      <c r="K458" s="66">
        <f t="shared" si="100"/>
        <v>0</v>
      </c>
      <c r="L458" s="66">
        <f t="shared" si="100"/>
        <v>0</v>
      </c>
      <c r="M458" s="101"/>
    </row>
    <row r="459" spans="1:13" ht="15">
      <c r="A459" s="161"/>
      <c r="B459" s="161"/>
      <c r="C459" s="161"/>
      <c r="D459" s="23" t="s">
        <v>13</v>
      </c>
      <c r="E459" s="66">
        <f>E464+E469</f>
        <v>5445.5</v>
      </c>
      <c r="F459" s="66">
        <f aca="true" t="shared" si="101" ref="F459:L459">F464+F469</f>
        <v>2929.8</v>
      </c>
      <c r="G459" s="66">
        <f t="shared" si="101"/>
        <v>1663.98</v>
      </c>
      <c r="H459" s="66">
        <f t="shared" si="101"/>
        <v>1663.98</v>
      </c>
      <c r="I459" s="66">
        <f t="shared" si="101"/>
        <v>3416.44</v>
      </c>
      <c r="J459" s="66">
        <f t="shared" si="101"/>
        <v>1265.8400000000001</v>
      </c>
      <c r="K459" s="66">
        <f t="shared" si="101"/>
        <v>0</v>
      </c>
      <c r="L459" s="66">
        <f t="shared" si="101"/>
        <v>0</v>
      </c>
      <c r="M459" s="72"/>
    </row>
    <row r="460" spans="1:13" ht="15">
      <c r="A460" s="161"/>
      <c r="B460" s="161"/>
      <c r="C460" s="161"/>
      <c r="D460" s="23" t="s">
        <v>10</v>
      </c>
      <c r="E460" s="66">
        <f aca="true" t="shared" si="102" ref="E460:L462">E465+E470</f>
        <v>0</v>
      </c>
      <c r="F460" s="66">
        <f t="shared" si="102"/>
        <v>0</v>
      </c>
      <c r="G460" s="66">
        <f t="shared" si="102"/>
        <v>0</v>
      </c>
      <c r="H460" s="66">
        <f t="shared" si="102"/>
        <v>0</v>
      </c>
      <c r="I460" s="66">
        <f t="shared" si="102"/>
        <v>0</v>
      </c>
      <c r="J460" s="66">
        <f t="shared" si="102"/>
        <v>0</v>
      </c>
      <c r="K460" s="66">
        <f t="shared" si="102"/>
        <v>0</v>
      </c>
      <c r="L460" s="66">
        <f t="shared" si="102"/>
        <v>0</v>
      </c>
      <c r="M460" s="72"/>
    </row>
    <row r="461" spans="1:13" ht="15">
      <c r="A461" s="161"/>
      <c r="B461" s="161"/>
      <c r="C461" s="161"/>
      <c r="D461" s="23" t="s">
        <v>277</v>
      </c>
      <c r="E461" s="66">
        <f t="shared" si="102"/>
        <v>10999</v>
      </c>
      <c r="F461" s="66">
        <f t="shared" si="102"/>
        <v>427</v>
      </c>
      <c r="G461" s="66">
        <f t="shared" si="102"/>
        <v>200</v>
      </c>
      <c r="H461" s="66">
        <f t="shared" si="102"/>
        <v>200</v>
      </c>
      <c r="I461" s="66">
        <f t="shared" si="102"/>
        <v>10799</v>
      </c>
      <c r="J461" s="66">
        <f t="shared" si="102"/>
        <v>227</v>
      </c>
      <c r="K461" s="66">
        <f t="shared" si="102"/>
        <v>0</v>
      </c>
      <c r="L461" s="66">
        <f t="shared" si="102"/>
        <v>0</v>
      </c>
      <c r="M461" s="72"/>
    </row>
    <row r="462" spans="1:13" ht="15">
      <c r="A462" s="162"/>
      <c r="B462" s="162"/>
      <c r="C462" s="162"/>
      <c r="D462" s="23" t="s">
        <v>306</v>
      </c>
      <c r="E462" s="66">
        <f t="shared" si="102"/>
        <v>0</v>
      </c>
      <c r="F462" s="66">
        <f>F467+F472</f>
        <v>380.8</v>
      </c>
      <c r="G462" s="66">
        <f t="shared" si="102"/>
        <v>0</v>
      </c>
      <c r="H462" s="66">
        <f t="shared" si="102"/>
        <v>167.3</v>
      </c>
      <c r="I462" s="66">
        <f t="shared" si="102"/>
        <v>0</v>
      </c>
      <c r="J462" s="66">
        <f t="shared" si="102"/>
        <v>213.5</v>
      </c>
      <c r="K462" s="66">
        <f t="shared" si="102"/>
        <v>0</v>
      </c>
      <c r="L462" s="66">
        <f t="shared" si="102"/>
        <v>0</v>
      </c>
      <c r="M462" s="72"/>
    </row>
    <row r="463" spans="1:13" ht="26.25" customHeight="1">
      <c r="A463" s="159" t="s">
        <v>30</v>
      </c>
      <c r="B463" s="158" t="s">
        <v>141</v>
      </c>
      <c r="C463" s="204" t="s">
        <v>39</v>
      </c>
      <c r="D463" s="23" t="s">
        <v>17</v>
      </c>
      <c r="E463" s="33">
        <f>E464+E465+E466+E467</f>
        <v>2058.5</v>
      </c>
      <c r="F463" s="33">
        <f aca="true" t="shared" si="103" ref="F463:L463">F464+F465+F466+F467</f>
        <v>2438.4</v>
      </c>
      <c r="G463" s="33">
        <f t="shared" si="103"/>
        <v>847</v>
      </c>
      <c r="H463" s="33">
        <f t="shared" si="103"/>
        <v>1014.3</v>
      </c>
      <c r="I463" s="33">
        <f t="shared" si="103"/>
        <v>846.4</v>
      </c>
      <c r="J463" s="33">
        <f t="shared" si="103"/>
        <v>1424.1</v>
      </c>
      <c r="K463" s="33">
        <f t="shared" si="103"/>
        <v>0</v>
      </c>
      <c r="L463" s="33">
        <f t="shared" si="103"/>
        <v>0</v>
      </c>
      <c r="M463" s="100" t="s">
        <v>143</v>
      </c>
    </row>
    <row r="464" spans="1:13" ht="29.25" customHeight="1">
      <c r="A464" s="210"/>
      <c r="B464" s="209"/>
      <c r="C464" s="204"/>
      <c r="D464" s="5" t="s">
        <v>13</v>
      </c>
      <c r="E464" s="33">
        <v>1659.5</v>
      </c>
      <c r="F464" s="33">
        <v>1658.6</v>
      </c>
      <c r="G464" s="33">
        <v>647</v>
      </c>
      <c r="H464" s="33">
        <v>647</v>
      </c>
      <c r="I464" s="33">
        <v>647.4</v>
      </c>
      <c r="J464" s="33">
        <v>1011.6</v>
      </c>
      <c r="K464" s="33">
        <v>0</v>
      </c>
      <c r="L464" s="33">
        <v>0</v>
      </c>
      <c r="M464" s="100"/>
    </row>
    <row r="465" spans="1:13" ht="21.75" customHeight="1">
      <c r="A465" s="210"/>
      <c r="B465" s="209"/>
      <c r="C465" s="204"/>
      <c r="D465" s="5" t="s">
        <v>10</v>
      </c>
      <c r="E465" s="33">
        <v>0</v>
      </c>
      <c r="F465" s="33">
        <v>0</v>
      </c>
      <c r="G465" s="33">
        <v>0</v>
      </c>
      <c r="H465" s="33">
        <v>0</v>
      </c>
      <c r="I465" s="33">
        <v>0</v>
      </c>
      <c r="J465" s="33">
        <v>0</v>
      </c>
      <c r="K465" s="33">
        <v>0</v>
      </c>
      <c r="L465" s="33">
        <v>0</v>
      </c>
      <c r="M465" s="100"/>
    </row>
    <row r="466" spans="1:13" ht="42.75" customHeight="1">
      <c r="A466" s="210"/>
      <c r="B466" s="209"/>
      <c r="C466" s="204"/>
      <c r="D466" s="18" t="s">
        <v>277</v>
      </c>
      <c r="E466" s="33">
        <v>399</v>
      </c>
      <c r="F466" s="33">
        <v>399</v>
      </c>
      <c r="G466" s="33">
        <v>200</v>
      </c>
      <c r="H466" s="33">
        <v>200</v>
      </c>
      <c r="I466" s="33">
        <v>199</v>
      </c>
      <c r="J466" s="33">
        <v>199</v>
      </c>
      <c r="K466" s="33">
        <v>0</v>
      </c>
      <c r="L466" s="33">
        <v>0</v>
      </c>
      <c r="M466" s="100"/>
    </row>
    <row r="467" spans="1:13" ht="36.75" customHeight="1">
      <c r="A467" s="210"/>
      <c r="B467" s="209"/>
      <c r="C467" s="204"/>
      <c r="D467" s="18" t="s">
        <v>306</v>
      </c>
      <c r="E467" s="33">
        <v>0</v>
      </c>
      <c r="F467" s="33">
        <f>H467+J467</f>
        <v>380.8</v>
      </c>
      <c r="G467" s="33">
        <v>0</v>
      </c>
      <c r="H467" s="33">
        <v>167.3</v>
      </c>
      <c r="I467" s="33">
        <v>0</v>
      </c>
      <c r="J467" s="33">
        <v>213.5</v>
      </c>
      <c r="K467" s="33">
        <v>0</v>
      </c>
      <c r="L467" s="33">
        <v>0</v>
      </c>
      <c r="M467" s="82" t="s">
        <v>318</v>
      </c>
    </row>
    <row r="468" spans="1:13" ht="15">
      <c r="A468" s="159" t="s">
        <v>31</v>
      </c>
      <c r="B468" s="158" t="s">
        <v>142</v>
      </c>
      <c r="C468" s="165" t="s">
        <v>39</v>
      </c>
      <c r="D468" s="23" t="s">
        <v>17</v>
      </c>
      <c r="E468" s="33">
        <f>E469+E470+E471+E472</f>
        <v>14386</v>
      </c>
      <c r="F468" s="33">
        <f aca="true" t="shared" si="104" ref="F468:L468">F469+F470+F471+F472</f>
        <v>1299.2</v>
      </c>
      <c r="G468" s="33">
        <f t="shared" si="104"/>
        <v>1016.98</v>
      </c>
      <c r="H468" s="33">
        <f t="shared" si="104"/>
        <v>1016.98</v>
      </c>
      <c r="I468" s="33">
        <f t="shared" si="104"/>
        <v>13369.04</v>
      </c>
      <c r="J468" s="33">
        <f t="shared" si="104"/>
        <v>282.24</v>
      </c>
      <c r="K468" s="33">
        <f t="shared" si="104"/>
        <v>0</v>
      </c>
      <c r="L468" s="33">
        <f t="shared" si="104"/>
        <v>0</v>
      </c>
      <c r="M468" s="82" t="s">
        <v>144</v>
      </c>
    </row>
    <row r="469" spans="1:13" ht="15">
      <c r="A469" s="159"/>
      <c r="B469" s="158"/>
      <c r="C469" s="165"/>
      <c r="D469" s="5" t="s">
        <v>13</v>
      </c>
      <c r="E469" s="33">
        <v>3786</v>
      </c>
      <c r="F469" s="33">
        <v>1271.2</v>
      </c>
      <c r="G469" s="33">
        <v>1016.98</v>
      </c>
      <c r="H469" s="33">
        <v>1016.98</v>
      </c>
      <c r="I469" s="33">
        <v>2769.04</v>
      </c>
      <c r="J469" s="33">
        <v>254.24</v>
      </c>
      <c r="K469" s="33">
        <v>0</v>
      </c>
      <c r="L469" s="33">
        <v>0</v>
      </c>
      <c r="M469" s="82"/>
    </row>
    <row r="470" spans="1:13" ht="15">
      <c r="A470" s="159"/>
      <c r="B470" s="158"/>
      <c r="C470" s="165"/>
      <c r="D470" s="5" t="s">
        <v>10</v>
      </c>
      <c r="E470" s="33">
        <v>0</v>
      </c>
      <c r="F470" s="33">
        <v>0</v>
      </c>
      <c r="G470" s="33">
        <v>0</v>
      </c>
      <c r="H470" s="33">
        <v>0</v>
      </c>
      <c r="I470" s="33">
        <v>0</v>
      </c>
      <c r="J470" s="33">
        <v>0</v>
      </c>
      <c r="K470" s="33">
        <v>0</v>
      </c>
      <c r="L470" s="33">
        <v>0</v>
      </c>
      <c r="M470" s="82"/>
    </row>
    <row r="471" spans="1:13" ht="24" customHeight="1">
      <c r="A471" s="159"/>
      <c r="B471" s="158"/>
      <c r="C471" s="165"/>
      <c r="D471" s="18" t="s">
        <v>279</v>
      </c>
      <c r="E471" s="33">
        <v>10600</v>
      </c>
      <c r="F471" s="33">
        <v>28</v>
      </c>
      <c r="G471" s="33">
        <v>0</v>
      </c>
      <c r="H471" s="33">
        <v>0</v>
      </c>
      <c r="I471" s="33">
        <v>10600</v>
      </c>
      <c r="J471" s="33">
        <v>28</v>
      </c>
      <c r="K471" s="33">
        <v>0</v>
      </c>
      <c r="L471" s="33">
        <v>0</v>
      </c>
      <c r="M471" s="82"/>
    </row>
    <row r="472" spans="1:13" ht="37.5" customHeight="1">
      <c r="A472" s="159"/>
      <c r="B472" s="158"/>
      <c r="C472" s="166"/>
      <c r="D472" s="18" t="s">
        <v>311</v>
      </c>
      <c r="E472" s="33">
        <v>0</v>
      </c>
      <c r="F472" s="33">
        <v>0</v>
      </c>
      <c r="G472" s="33">
        <v>0</v>
      </c>
      <c r="H472" s="33">
        <v>0</v>
      </c>
      <c r="I472" s="33">
        <v>0</v>
      </c>
      <c r="J472" s="33">
        <v>0</v>
      </c>
      <c r="K472" s="33">
        <v>0</v>
      </c>
      <c r="L472" s="33">
        <v>0</v>
      </c>
      <c r="M472" s="82"/>
    </row>
    <row r="473" spans="1:13" ht="20.25" customHeight="1">
      <c r="A473" s="212" t="s">
        <v>145</v>
      </c>
      <c r="B473" s="117"/>
      <c r="C473" s="117"/>
      <c r="D473" s="117"/>
      <c r="E473" s="117"/>
      <c r="F473" s="117"/>
      <c r="G473" s="117"/>
      <c r="H473" s="117"/>
      <c r="I473" s="117"/>
      <c r="J473" s="117"/>
      <c r="K473" s="117"/>
      <c r="L473" s="117"/>
      <c r="M473" s="118"/>
    </row>
    <row r="474" spans="1:13" ht="2.25" customHeight="1">
      <c r="A474" s="219"/>
      <c r="B474" s="203"/>
      <c r="C474" s="203"/>
      <c r="D474" s="203"/>
      <c r="E474" s="203"/>
      <c r="F474" s="203"/>
      <c r="G474" s="203"/>
      <c r="H474" s="203"/>
      <c r="I474" s="203"/>
      <c r="J474" s="203"/>
      <c r="K474" s="203"/>
      <c r="L474" s="203"/>
      <c r="M474" s="211"/>
    </row>
    <row r="475" spans="1:13" ht="10.5" customHeight="1">
      <c r="A475" s="208"/>
      <c r="B475" s="220"/>
      <c r="C475" s="220"/>
      <c r="D475" s="220"/>
      <c r="E475" s="220"/>
      <c r="F475" s="220"/>
      <c r="G475" s="220"/>
      <c r="H475" s="220"/>
      <c r="I475" s="220"/>
      <c r="J475" s="220"/>
      <c r="K475" s="220"/>
      <c r="L475" s="220"/>
      <c r="M475" s="211"/>
    </row>
    <row r="476" spans="1:13" ht="15">
      <c r="A476" s="160"/>
      <c r="B476" s="160" t="s">
        <v>352</v>
      </c>
      <c r="C476" s="160" t="s">
        <v>39</v>
      </c>
      <c r="D476" s="23" t="s">
        <v>17</v>
      </c>
      <c r="E476" s="65">
        <f>E477+E478+E479+E480</f>
        <v>11076.699999999999</v>
      </c>
      <c r="F476" s="65">
        <f aca="true" t="shared" si="105" ref="F476:L476">F477+F478+F479+F480</f>
        <v>8539.25</v>
      </c>
      <c r="G476" s="65">
        <f t="shared" si="105"/>
        <v>6864.6</v>
      </c>
      <c r="H476" s="65">
        <f t="shared" si="105"/>
        <v>4762</v>
      </c>
      <c r="I476" s="65">
        <f t="shared" si="105"/>
        <v>4212.1</v>
      </c>
      <c r="J476" s="65">
        <f t="shared" si="105"/>
        <v>3777.25</v>
      </c>
      <c r="K476" s="65">
        <f t="shared" si="105"/>
        <v>0</v>
      </c>
      <c r="L476" s="65">
        <f t="shared" si="105"/>
        <v>0</v>
      </c>
      <c r="M476" s="101"/>
    </row>
    <row r="477" spans="1:13" ht="15">
      <c r="A477" s="161"/>
      <c r="B477" s="161"/>
      <c r="C477" s="161"/>
      <c r="D477" s="23" t="s">
        <v>13</v>
      </c>
      <c r="E477" s="65">
        <f>E482+E487+E491+E493+E495+E497+E499+E501+E503+E505+E507+E509+E512</f>
        <v>350</v>
      </c>
      <c r="F477" s="65">
        <f aca="true" t="shared" si="106" ref="F477:L477">F482+F487+F491+F493+F495+F497+F499+F501+F503+F505+F507+F509+F512</f>
        <v>35.45</v>
      </c>
      <c r="G477" s="65">
        <f t="shared" si="106"/>
        <v>0</v>
      </c>
      <c r="H477" s="65">
        <f t="shared" si="106"/>
        <v>0</v>
      </c>
      <c r="I477" s="65">
        <f t="shared" si="106"/>
        <v>350</v>
      </c>
      <c r="J477" s="65">
        <f t="shared" si="106"/>
        <v>35.45</v>
      </c>
      <c r="K477" s="65">
        <f t="shared" si="106"/>
        <v>0</v>
      </c>
      <c r="L477" s="65">
        <f t="shared" si="106"/>
        <v>0</v>
      </c>
      <c r="M477" s="72"/>
    </row>
    <row r="478" spans="1:13" ht="15">
      <c r="A478" s="161"/>
      <c r="B478" s="161"/>
      <c r="C478" s="161"/>
      <c r="D478" s="23" t="s">
        <v>10</v>
      </c>
      <c r="E478" s="65">
        <f>E483+E488+E492+E494+E496+E498+E500+E502+E504+E506+E508+E510+E513</f>
        <v>10526.699999999999</v>
      </c>
      <c r="F478" s="65">
        <f aca="true" t="shared" si="107" ref="F478:L478">F483+F488+F492+F494+F496+F498+F500+F502+F504+F506+F508+F510+F513</f>
        <v>8303.8</v>
      </c>
      <c r="G478" s="65">
        <f t="shared" si="107"/>
        <v>6864.6</v>
      </c>
      <c r="H478" s="65">
        <f t="shared" si="107"/>
        <v>4762</v>
      </c>
      <c r="I478" s="65">
        <f t="shared" si="107"/>
        <v>3662.1</v>
      </c>
      <c r="J478" s="65">
        <f t="shared" si="107"/>
        <v>3541.8</v>
      </c>
      <c r="K478" s="65">
        <f t="shared" si="107"/>
        <v>0</v>
      </c>
      <c r="L478" s="65">
        <f t="shared" si="107"/>
        <v>0</v>
      </c>
      <c r="M478" s="72"/>
    </row>
    <row r="479" spans="1:13" ht="15">
      <c r="A479" s="161"/>
      <c r="B479" s="161"/>
      <c r="C479" s="161"/>
      <c r="D479" s="23" t="s">
        <v>277</v>
      </c>
      <c r="E479" s="65">
        <f>E484+E489+E514</f>
        <v>100</v>
      </c>
      <c r="F479" s="65">
        <f aca="true" t="shared" si="108" ref="F479:L479">F484+F489+F514</f>
        <v>100</v>
      </c>
      <c r="G479" s="65">
        <f t="shared" si="108"/>
        <v>0</v>
      </c>
      <c r="H479" s="65">
        <f t="shared" si="108"/>
        <v>0</v>
      </c>
      <c r="I479" s="65">
        <f t="shared" si="108"/>
        <v>100</v>
      </c>
      <c r="J479" s="65">
        <f t="shared" si="108"/>
        <v>100</v>
      </c>
      <c r="K479" s="65">
        <f t="shared" si="108"/>
        <v>0</v>
      </c>
      <c r="L479" s="65">
        <f t="shared" si="108"/>
        <v>0</v>
      </c>
      <c r="M479" s="72"/>
    </row>
    <row r="480" spans="1:13" ht="15">
      <c r="A480" s="162"/>
      <c r="B480" s="162"/>
      <c r="C480" s="162"/>
      <c r="D480" s="23" t="s">
        <v>306</v>
      </c>
      <c r="E480" s="65">
        <f>E485+E490+E515</f>
        <v>100</v>
      </c>
      <c r="F480" s="65">
        <f aca="true" t="shared" si="109" ref="F480:L480">F485+F490+F515</f>
        <v>100</v>
      </c>
      <c r="G480" s="65">
        <f t="shared" si="109"/>
        <v>0</v>
      </c>
      <c r="H480" s="65">
        <f t="shared" si="109"/>
        <v>0</v>
      </c>
      <c r="I480" s="65">
        <f t="shared" si="109"/>
        <v>100</v>
      </c>
      <c r="J480" s="65">
        <f t="shared" si="109"/>
        <v>100</v>
      </c>
      <c r="K480" s="65">
        <f t="shared" si="109"/>
        <v>0</v>
      </c>
      <c r="L480" s="65">
        <f t="shared" si="109"/>
        <v>0</v>
      </c>
      <c r="M480" s="72"/>
    </row>
    <row r="481" spans="1:13" ht="30">
      <c r="A481" s="31" t="s">
        <v>37</v>
      </c>
      <c r="B481" s="112" t="s">
        <v>146</v>
      </c>
      <c r="C481" s="59" t="s">
        <v>39</v>
      </c>
      <c r="D481" s="23" t="s">
        <v>17</v>
      </c>
      <c r="E481" s="33">
        <f>E482+E483+E484+E485</f>
        <v>5258.3</v>
      </c>
      <c r="F481" s="33">
        <f aca="true" t="shared" si="110" ref="F481:L481">F482+F483+F484+F485</f>
        <v>4151.9</v>
      </c>
      <c r="G481" s="33">
        <f t="shared" si="110"/>
        <v>3432.3</v>
      </c>
      <c r="H481" s="33">
        <f t="shared" si="110"/>
        <v>2381</v>
      </c>
      <c r="I481" s="33">
        <f t="shared" si="110"/>
        <v>1826</v>
      </c>
      <c r="J481" s="33">
        <f t="shared" si="110"/>
        <v>1770.9</v>
      </c>
      <c r="K481" s="33">
        <f t="shared" si="110"/>
        <v>0</v>
      </c>
      <c r="L481" s="33">
        <f t="shared" si="110"/>
        <v>0</v>
      </c>
      <c r="M481" s="3"/>
    </row>
    <row r="482" spans="1:13" ht="15">
      <c r="A482" s="13"/>
      <c r="B482" s="234"/>
      <c r="C482" s="12"/>
      <c r="D482" s="5" t="s">
        <v>13</v>
      </c>
      <c r="E482" s="33">
        <v>0</v>
      </c>
      <c r="F482" s="33">
        <v>0</v>
      </c>
      <c r="G482" s="33">
        <v>0</v>
      </c>
      <c r="H482" s="33">
        <v>0</v>
      </c>
      <c r="I482" s="33">
        <v>0</v>
      </c>
      <c r="J482" s="33">
        <v>0</v>
      </c>
      <c r="K482" s="33">
        <v>0</v>
      </c>
      <c r="L482" s="33">
        <v>0</v>
      </c>
      <c r="M482" s="3"/>
    </row>
    <row r="483" spans="1:13" ht="15">
      <c r="A483" s="13"/>
      <c r="B483" s="234"/>
      <c r="C483" s="12"/>
      <c r="D483" s="5" t="s">
        <v>10</v>
      </c>
      <c r="E483" s="33">
        <v>5258.3</v>
      </c>
      <c r="F483" s="33">
        <v>4151.9</v>
      </c>
      <c r="G483" s="33">
        <v>3432.3</v>
      </c>
      <c r="H483" s="33">
        <v>2381</v>
      </c>
      <c r="I483" s="33">
        <v>1826</v>
      </c>
      <c r="J483" s="33">
        <v>1770.9</v>
      </c>
      <c r="K483" s="33">
        <v>0</v>
      </c>
      <c r="L483" s="33">
        <v>0</v>
      </c>
      <c r="M483" s="3"/>
    </row>
    <row r="484" spans="1:13" ht="15">
      <c r="A484" s="13"/>
      <c r="B484" s="234"/>
      <c r="C484" s="12"/>
      <c r="D484" s="18" t="s">
        <v>279</v>
      </c>
      <c r="E484" s="33">
        <v>0</v>
      </c>
      <c r="F484" s="33">
        <v>0</v>
      </c>
      <c r="G484" s="33">
        <v>0</v>
      </c>
      <c r="H484" s="33">
        <v>0</v>
      </c>
      <c r="I484" s="33">
        <v>0</v>
      </c>
      <c r="J484" s="33">
        <v>0</v>
      </c>
      <c r="K484" s="33">
        <v>0</v>
      </c>
      <c r="L484" s="33">
        <v>0</v>
      </c>
      <c r="M484" s="3"/>
    </row>
    <row r="485" spans="1:13" ht="15">
      <c r="A485" s="57"/>
      <c r="B485" s="185"/>
      <c r="C485" s="60"/>
      <c r="D485" s="18" t="s">
        <v>311</v>
      </c>
      <c r="E485" s="33">
        <v>0</v>
      </c>
      <c r="F485" s="33">
        <v>0</v>
      </c>
      <c r="G485" s="33">
        <v>0</v>
      </c>
      <c r="H485" s="33">
        <v>0</v>
      </c>
      <c r="I485" s="33">
        <v>0</v>
      </c>
      <c r="J485" s="33">
        <v>0</v>
      </c>
      <c r="K485" s="33">
        <v>0</v>
      </c>
      <c r="L485" s="33">
        <v>0</v>
      </c>
      <c r="M485" s="3"/>
    </row>
    <row r="486" spans="1:13" ht="15">
      <c r="A486" s="107" t="s">
        <v>90</v>
      </c>
      <c r="B486" s="112" t="s">
        <v>147</v>
      </c>
      <c r="C486" s="103" t="s">
        <v>39</v>
      </c>
      <c r="D486" s="23" t="s">
        <v>17</v>
      </c>
      <c r="E486" s="33">
        <f>E487+E488+E489+E490</f>
        <v>100</v>
      </c>
      <c r="F486" s="33">
        <f aca="true" t="shared" si="111" ref="F486:L486">F487+F488+F489+F490</f>
        <v>89.9</v>
      </c>
      <c r="G486" s="33">
        <f t="shared" si="111"/>
        <v>0</v>
      </c>
      <c r="H486" s="33">
        <f t="shared" si="111"/>
        <v>0</v>
      </c>
      <c r="I486" s="33">
        <f t="shared" si="111"/>
        <v>100</v>
      </c>
      <c r="J486" s="33">
        <f t="shared" si="111"/>
        <v>89.9</v>
      </c>
      <c r="K486" s="33">
        <f t="shared" si="111"/>
        <v>0</v>
      </c>
      <c r="L486" s="33">
        <f t="shared" si="111"/>
        <v>0</v>
      </c>
      <c r="M486" s="146"/>
    </row>
    <row r="487" spans="1:13" ht="15">
      <c r="A487" s="108"/>
      <c r="B487" s="113"/>
      <c r="C487" s="104"/>
      <c r="D487" s="5" t="s">
        <v>13</v>
      </c>
      <c r="E487" s="33">
        <v>0</v>
      </c>
      <c r="F487" s="33">
        <v>0</v>
      </c>
      <c r="G487" s="33">
        <v>0</v>
      </c>
      <c r="H487" s="33">
        <v>0</v>
      </c>
      <c r="I487" s="33">
        <v>0</v>
      </c>
      <c r="J487" s="33">
        <v>0</v>
      </c>
      <c r="K487" s="33">
        <v>0</v>
      </c>
      <c r="L487" s="33">
        <v>0</v>
      </c>
      <c r="M487" s="146"/>
    </row>
    <row r="488" spans="1:13" ht="15">
      <c r="A488" s="108"/>
      <c r="B488" s="113"/>
      <c r="C488" s="104"/>
      <c r="D488" s="5" t="s">
        <v>10</v>
      </c>
      <c r="E488" s="33">
        <v>100</v>
      </c>
      <c r="F488" s="33">
        <v>89.9</v>
      </c>
      <c r="G488" s="33">
        <v>0</v>
      </c>
      <c r="H488" s="33">
        <v>0</v>
      </c>
      <c r="I488" s="33">
        <v>100</v>
      </c>
      <c r="J488" s="33">
        <v>89.9</v>
      </c>
      <c r="K488" s="33">
        <v>0</v>
      </c>
      <c r="L488" s="33">
        <v>0</v>
      </c>
      <c r="M488" s="146"/>
    </row>
    <row r="489" spans="1:13" ht="15">
      <c r="A489" s="108"/>
      <c r="B489" s="113"/>
      <c r="C489" s="104"/>
      <c r="D489" s="18" t="s">
        <v>277</v>
      </c>
      <c r="E489" s="33">
        <v>0</v>
      </c>
      <c r="F489" s="33">
        <v>0</v>
      </c>
      <c r="G489" s="33">
        <v>0</v>
      </c>
      <c r="H489" s="33">
        <v>0</v>
      </c>
      <c r="I489" s="33">
        <v>0</v>
      </c>
      <c r="J489" s="33">
        <v>0</v>
      </c>
      <c r="K489" s="33">
        <v>0</v>
      </c>
      <c r="L489" s="33">
        <v>0</v>
      </c>
      <c r="M489" s="146"/>
    </row>
    <row r="490" spans="1:13" ht="15">
      <c r="A490" s="111"/>
      <c r="B490" s="114"/>
      <c r="C490" s="109"/>
      <c r="D490" s="18" t="s">
        <v>306</v>
      </c>
      <c r="E490" s="33">
        <v>0</v>
      </c>
      <c r="F490" s="33">
        <v>0</v>
      </c>
      <c r="G490" s="33">
        <v>0</v>
      </c>
      <c r="H490" s="33">
        <v>0</v>
      </c>
      <c r="I490" s="33">
        <v>0</v>
      </c>
      <c r="J490" s="33">
        <v>0</v>
      </c>
      <c r="K490" s="33">
        <v>0</v>
      </c>
      <c r="L490" s="33">
        <v>0</v>
      </c>
      <c r="M490" s="146"/>
    </row>
    <row r="491" spans="1:13" ht="15" customHeight="1">
      <c r="A491" s="107" t="s">
        <v>96</v>
      </c>
      <c r="B491" s="223" t="s">
        <v>148</v>
      </c>
      <c r="C491" s="135" t="s">
        <v>149</v>
      </c>
      <c r="D491" s="5" t="s">
        <v>13</v>
      </c>
      <c r="E491" s="33">
        <v>0</v>
      </c>
      <c r="F491" s="33">
        <v>0</v>
      </c>
      <c r="G491" s="33">
        <v>0</v>
      </c>
      <c r="H491" s="33">
        <v>0</v>
      </c>
      <c r="I491" s="33">
        <v>0</v>
      </c>
      <c r="J491" s="33">
        <v>0</v>
      </c>
      <c r="K491" s="33">
        <v>0</v>
      </c>
      <c r="L491" s="33">
        <v>0</v>
      </c>
      <c r="M491" s="146" t="s">
        <v>159</v>
      </c>
    </row>
    <row r="492" spans="1:13" ht="15">
      <c r="A492" s="108"/>
      <c r="B492" s="224"/>
      <c r="C492" s="109"/>
      <c r="D492" s="5" t="s">
        <v>10</v>
      </c>
      <c r="E492" s="33">
        <v>3613</v>
      </c>
      <c r="F492" s="33">
        <v>2506.6</v>
      </c>
      <c r="G492" s="33">
        <v>3432.3</v>
      </c>
      <c r="H492" s="33">
        <v>2381</v>
      </c>
      <c r="I492" s="33">
        <v>180.7</v>
      </c>
      <c r="J492" s="33">
        <v>125.6</v>
      </c>
      <c r="K492" s="33">
        <v>0</v>
      </c>
      <c r="L492" s="33">
        <v>0</v>
      </c>
      <c r="M492" s="146"/>
    </row>
    <row r="493" spans="1:13" ht="15" customHeight="1">
      <c r="A493" s="128"/>
      <c r="B493" s="225"/>
      <c r="C493" s="135" t="s">
        <v>150</v>
      </c>
      <c r="D493" s="5" t="s">
        <v>13</v>
      </c>
      <c r="E493" s="33">
        <v>0</v>
      </c>
      <c r="F493" s="33">
        <v>0</v>
      </c>
      <c r="G493" s="33">
        <v>0</v>
      </c>
      <c r="H493" s="33">
        <v>0</v>
      </c>
      <c r="I493" s="33">
        <v>0</v>
      </c>
      <c r="J493" s="33">
        <v>0</v>
      </c>
      <c r="K493" s="33">
        <v>0</v>
      </c>
      <c r="L493" s="33">
        <v>0</v>
      </c>
      <c r="M493" s="146"/>
    </row>
    <row r="494" spans="1:13" ht="15">
      <c r="A494" s="128"/>
      <c r="B494" s="225"/>
      <c r="C494" s="109"/>
      <c r="D494" s="5" t="s">
        <v>10</v>
      </c>
      <c r="E494" s="33">
        <v>190</v>
      </c>
      <c r="F494" s="33">
        <v>190</v>
      </c>
      <c r="G494" s="33">
        <v>0</v>
      </c>
      <c r="H494" s="33">
        <v>0</v>
      </c>
      <c r="I494" s="33">
        <v>190</v>
      </c>
      <c r="J494" s="33">
        <v>190</v>
      </c>
      <c r="K494" s="33">
        <v>0</v>
      </c>
      <c r="L494" s="33">
        <v>0</v>
      </c>
      <c r="M494" s="146"/>
    </row>
    <row r="495" spans="1:13" ht="15" customHeight="1">
      <c r="A495" s="128"/>
      <c r="B495" s="225"/>
      <c r="C495" s="135" t="s">
        <v>151</v>
      </c>
      <c r="D495" s="5" t="s">
        <v>13</v>
      </c>
      <c r="E495" s="33">
        <v>0</v>
      </c>
      <c r="F495" s="33">
        <v>0</v>
      </c>
      <c r="G495" s="33">
        <v>0</v>
      </c>
      <c r="H495" s="33">
        <v>0</v>
      </c>
      <c r="I495" s="33">
        <v>0</v>
      </c>
      <c r="J495" s="33">
        <v>0</v>
      </c>
      <c r="K495" s="33">
        <v>0</v>
      </c>
      <c r="L495" s="33">
        <v>0</v>
      </c>
      <c r="M495" s="146"/>
    </row>
    <row r="496" spans="1:13" ht="15" customHeight="1">
      <c r="A496" s="128"/>
      <c r="B496" s="225"/>
      <c r="C496" s="109"/>
      <c r="D496" s="5" t="s">
        <v>10</v>
      </c>
      <c r="E496" s="33">
        <v>140</v>
      </c>
      <c r="F496" s="33">
        <v>140</v>
      </c>
      <c r="G496" s="33">
        <v>0</v>
      </c>
      <c r="H496" s="33">
        <v>0</v>
      </c>
      <c r="I496" s="33">
        <v>140</v>
      </c>
      <c r="J496" s="33">
        <v>140</v>
      </c>
      <c r="K496" s="33">
        <v>0</v>
      </c>
      <c r="L496" s="33">
        <v>0</v>
      </c>
      <c r="M496" s="146"/>
    </row>
    <row r="497" spans="1:13" ht="15" customHeight="1">
      <c r="A497" s="128"/>
      <c r="B497" s="225"/>
      <c r="C497" s="135" t="s">
        <v>152</v>
      </c>
      <c r="D497" s="5" t="s">
        <v>13</v>
      </c>
      <c r="E497" s="33">
        <v>0</v>
      </c>
      <c r="F497" s="33">
        <v>0</v>
      </c>
      <c r="G497" s="33">
        <v>0</v>
      </c>
      <c r="H497" s="33">
        <v>0</v>
      </c>
      <c r="I497" s="33">
        <v>0</v>
      </c>
      <c r="J497" s="33">
        <v>0</v>
      </c>
      <c r="K497" s="33">
        <v>0</v>
      </c>
      <c r="L497" s="33">
        <v>0</v>
      </c>
      <c r="M497" s="146"/>
    </row>
    <row r="498" spans="1:13" ht="15">
      <c r="A498" s="128"/>
      <c r="B498" s="225"/>
      <c r="C498" s="109"/>
      <c r="D498" s="5" t="s">
        <v>10</v>
      </c>
      <c r="E498" s="33">
        <v>99.5</v>
      </c>
      <c r="F498" s="33">
        <v>99.5</v>
      </c>
      <c r="G498" s="33">
        <v>0</v>
      </c>
      <c r="H498" s="33">
        <v>0</v>
      </c>
      <c r="I498" s="33">
        <v>99.5</v>
      </c>
      <c r="J498" s="33">
        <v>99.5</v>
      </c>
      <c r="K498" s="33">
        <v>0</v>
      </c>
      <c r="L498" s="33">
        <v>0</v>
      </c>
      <c r="M498" s="146"/>
    </row>
    <row r="499" spans="1:13" ht="15" customHeight="1">
      <c r="A499" s="128"/>
      <c r="B499" s="225"/>
      <c r="C499" s="135" t="s">
        <v>153</v>
      </c>
      <c r="D499" s="5" t="s">
        <v>13</v>
      </c>
      <c r="E499" s="33">
        <v>0</v>
      </c>
      <c r="F499" s="33">
        <v>0</v>
      </c>
      <c r="G499" s="33">
        <v>0</v>
      </c>
      <c r="H499" s="33">
        <v>0</v>
      </c>
      <c r="I499" s="33">
        <v>0</v>
      </c>
      <c r="J499" s="33">
        <v>0</v>
      </c>
      <c r="K499" s="33">
        <v>0</v>
      </c>
      <c r="L499" s="33">
        <v>0</v>
      </c>
      <c r="M499" s="146"/>
    </row>
    <row r="500" spans="1:13" ht="15">
      <c r="A500" s="128"/>
      <c r="B500" s="225"/>
      <c r="C500" s="109"/>
      <c r="D500" s="5" t="s">
        <v>10</v>
      </c>
      <c r="E500" s="33">
        <v>97.9</v>
      </c>
      <c r="F500" s="33">
        <v>97.9</v>
      </c>
      <c r="G500" s="33">
        <v>0</v>
      </c>
      <c r="H500" s="33">
        <v>0</v>
      </c>
      <c r="I500" s="33">
        <v>97.9</v>
      </c>
      <c r="J500" s="33">
        <v>97.9</v>
      </c>
      <c r="K500" s="33">
        <v>0</v>
      </c>
      <c r="L500" s="33">
        <v>0</v>
      </c>
      <c r="M500" s="146"/>
    </row>
    <row r="501" spans="1:13" ht="15" customHeight="1">
      <c r="A501" s="128"/>
      <c r="B501" s="225"/>
      <c r="C501" s="135" t="s">
        <v>154</v>
      </c>
      <c r="D501" s="5" t="s">
        <v>13</v>
      </c>
      <c r="E501" s="33">
        <v>0</v>
      </c>
      <c r="F501" s="33">
        <v>0</v>
      </c>
      <c r="G501" s="33">
        <v>0</v>
      </c>
      <c r="H501" s="33">
        <v>0</v>
      </c>
      <c r="I501" s="33">
        <v>0</v>
      </c>
      <c r="J501" s="33">
        <v>0</v>
      </c>
      <c r="K501" s="33">
        <v>0</v>
      </c>
      <c r="L501" s="33">
        <v>0</v>
      </c>
      <c r="M501" s="146"/>
    </row>
    <row r="502" spans="1:13" ht="15" customHeight="1">
      <c r="A502" s="128"/>
      <c r="B502" s="225"/>
      <c r="C502" s="109"/>
      <c r="D502" s="5" t="s">
        <v>10</v>
      </c>
      <c r="E502" s="33">
        <v>99</v>
      </c>
      <c r="F502" s="33">
        <v>99</v>
      </c>
      <c r="G502" s="33">
        <v>0</v>
      </c>
      <c r="H502" s="33">
        <v>0</v>
      </c>
      <c r="I502" s="33">
        <v>99</v>
      </c>
      <c r="J502" s="33">
        <v>99</v>
      </c>
      <c r="K502" s="33">
        <v>0</v>
      </c>
      <c r="L502" s="33">
        <v>0</v>
      </c>
      <c r="M502" s="146"/>
    </row>
    <row r="503" spans="1:13" ht="15" customHeight="1">
      <c r="A503" s="128"/>
      <c r="B503" s="225"/>
      <c r="C503" s="135" t="s">
        <v>155</v>
      </c>
      <c r="D503" s="5" t="s">
        <v>13</v>
      </c>
      <c r="E503" s="33">
        <v>0</v>
      </c>
      <c r="F503" s="33">
        <v>0</v>
      </c>
      <c r="G503" s="33">
        <v>0</v>
      </c>
      <c r="H503" s="33">
        <v>0</v>
      </c>
      <c r="I503" s="33">
        <v>0</v>
      </c>
      <c r="J503" s="33">
        <v>0</v>
      </c>
      <c r="K503" s="33">
        <v>0</v>
      </c>
      <c r="L503" s="33">
        <v>0</v>
      </c>
      <c r="M503" s="146"/>
    </row>
    <row r="504" spans="1:13" ht="15">
      <c r="A504" s="124"/>
      <c r="B504" s="226"/>
      <c r="C504" s="109"/>
      <c r="D504" s="5" t="s">
        <v>10</v>
      </c>
      <c r="E504" s="33">
        <v>199</v>
      </c>
      <c r="F504" s="33">
        <v>199</v>
      </c>
      <c r="G504" s="33">
        <v>0</v>
      </c>
      <c r="H504" s="33">
        <v>0</v>
      </c>
      <c r="I504" s="33">
        <v>199</v>
      </c>
      <c r="J504" s="33">
        <v>199</v>
      </c>
      <c r="K504" s="33">
        <v>0</v>
      </c>
      <c r="L504" s="33">
        <v>0</v>
      </c>
      <c r="M504" s="146"/>
    </row>
    <row r="505" spans="1:13" ht="15" customHeight="1">
      <c r="A505" s="107" t="s">
        <v>107</v>
      </c>
      <c r="B505" s="105" t="s">
        <v>156</v>
      </c>
      <c r="C505" s="135" t="s">
        <v>150</v>
      </c>
      <c r="D505" s="5" t="s">
        <v>13</v>
      </c>
      <c r="E505" s="33">
        <v>0</v>
      </c>
      <c r="F505" s="33">
        <v>0</v>
      </c>
      <c r="G505" s="33">
        <v>0</v>
      </c>
      <c r="H505" s="33">
        <v>0</v>
      </c>
      <c r="I505" s="33">
        <v>0</v>
      </c>
      <c r="J505" s="33">
        <v>0</v>
      </c>
      <c r="K505" s="33">
        <v>0</v>
      </c>
      <c r="L505" s="33">
        <v>0</v>
      </c>
      <c r="M505" s="146"/>
    </row>
    <row r="506" spans="1:13" ht="54" customHeight="1">
      <c r="A506" s="108"/>
      <c r="B506" s="106"/>
      <c r="C506" s="109"/>
      <c r="D506" s="5" t="s">
        <v>10</v>
      </c>
      <c r="E506" s="33">
        <v>130</v>
      </c>
      <c r="F506" s="33">
        <v>130</v>
      </c>
      <c r="G506" s="33">
        <v>0</v>
      </c>
      <c r="H506" s="33">
        <v>0</v>
      </c>
      <c r="I506" s="33">
        <v>130</v>
      </c>
      <c r="J506" s="33">
        <v>130</v>
      </c>
      <c r="K506" s="33">
        <v>0</v>
      </c>
      <c r="L506" s="33">
        <v>0</v>
      </c>
      <c r="M506" s="146"/>
    </row>
    <row r="507" spans="1:13" ht="15" customHeight="1">
      <c r="A507" s="128"/>
      <c r="B507" s="221"/>
      <c r="C507" s="135" t="s">
        <v>153</v>
      </c>
      <c r="D507" s="5" t="s">
        <v>13</v>
      </c>
      <c r="E507" s="33">
        <v>0</v>
      </c>
      <c r="F507" s="33">
        <v>0</v>
      </c>
      <c r="G507" s="33">
        <v>0</v>
      </c>
      <c r="H507" s="33">
        <v>0</v>
      </c>
      <c r="I507" s="33">
        <v>0</v>
      </c>
      <c r="J507" s="33">
        <v>0</v>
      </c>
      <c r="K507" s="33">
        <v>0</v>
      </c>
      <c r="L507" s="33">
        <v>0</v>
      </c>
      <c r="M507" s="146"/>
    </row>
    <row r="508" spans="1:13" ht="15" customHeight="1">
      <c r="A508" s="128"/>
      <c r="B508" s="221"/>
      <c r="C508" s="109"/>
      <c r="D508" s="5" t="s">
        <v>10</v>
      </c>
      <c r="E508" s="33">
        <v>250</v>
      </c>
      <c r="F508" s="33">
        <v>250</v>
      </c>
      <c r="G508" s="33">
        <v>0</v>
      </c>
      <c r="H508" s="33">
        <v>0</v>
      </c>
      <c r="I508" s="33">
        <v>250</v>
      </c>
      <c r="J508" s="33">
        <v>250</v>
      </c>
      <c r="K508" s="33">
        <v>0</v>
      </c>
      <c r="L508" s="33">
        <v>0</v>
      </c>
      <c r="M508" s="146"/>
    </row>
    <row r="509" spans="1:13" ht="15" customHeight="1">
      <c r="A509" s="128"/>
      <c r="B509" s="221"/>
      <c r="C509" s="135" t="s">
        <v>157</v>
      </c>
      <c r="D509" s="5" t="s">
        <v>13</v>
      </c>
      <c r="E509" s="33">
        <v>0</v>
      </c>
      <c r="F509" s="33">
        <v>0</v>
      </c>
      <c r="G509" s="33">
        <v>0</v>
      </c>
      <c r="H509" s="33">
        <v>0</v>
      </c>
      <c r="I509" s="33">
        <v>0</v>
      </c>
      <c r="J509" s="33">
        <v>0</v>
      </c>
      <c r="K509" s="33">
        <v>0</v>
      </c>
      <c r="L509" s="33">
        <v>0</v>
      </c>
      <c r="M509" s="146"/>
    </row>
    <row r="510" spans="1:13" ht="15">
      <c r="A510" s="124"/>
      <c r="B510" s="222"/>
      <c r="C510" s="109"/>
      <c r="D510" s="5" t="s">
        <v>10</v>
      </c>
      <c r="E510" s="33">
        <v>350</v>
      </c>
      <c r="F510" s="33">
        <v>350</v>
      </c>
      <c r="G510" s="33">
        <v>0</v>
      </c>
      <c r="H510" s="33">
        <v>0</v>
      </c>
      <c r="I510" s="33">
        <v>350</v>
      </c>
      <c r="J510" s="33">
        <v>350</v>
      </c>
      <c r="K510" s="33">
        <v>0</v>
      </c>
      <c r="L510" s="33">
        <v>0</v>
      </c>
      <c r="M510" s="146"/>
    </row>
    <row r="511" spans="1:13" ht="15" customHeight="1">
      <c r="A511" s="107" t="s">
        <v>111</v>
      </c>
      <c r="B511" s="112" t="s">
        <v>158</v>
      </c>
      <c r="C511" s="103" t="s">
        <v>39</v>
      </c>
      <c r="D511" s="23" t="s">
        <v>17</v>
      </c>
      <c r="E511" s="33">
        <f>E512+E513+E514+E515</f>
        <v>550</v>
      </c>
      <c r="F511" s="33">
        <f aca="true" t="shared" si="112" ref="F511:L511">F512+F513+F514+F515</f>
        <v>235.45</v>
      </c>
      <c r="G511" s="33">
        <f t="shared" si="112"/>
        <v>0</v>
      </c>
      <c r="H511" s="33">
        <f t="shared" si="112"/>
        <v>0</v>
      </c>
      <c r="I511" s="33">
        <f t="shared" si="112"/>
        <v>550</v>
      </c>
      <c r="J511" s="33">
        <f t="shared" si="112"/>
        <v>235.45</v>
      </c>
      <c r="K511" s="33">
        <f t="shared" si="112"/>
        <v>0</v>
      </c>
      <c r="L511" s="33">
        <f t="shared" si="112"/>
        <v>0</v>
      </c>
      <c r="M511" s="146"/>
    </row>
    <row r="512" spans="1:13" ht="15" customHeight="1">
      <c r="A512" s="108"/>
      <c r="B512" s="113"/>
      <c r="C512" s="104"/>
      <c r="D512" s="5" t="s">
        <v>13</v>
      </c>
      <c r="E512" s="33">
        <v>350</v>
      </c>
      <c r="F512" s="33">
        <v>35.45</v>
      </c>
      <c r="G512" s="33">
        <v>0</v>
      </c>
      <c r="H512" s="33">
        <v>0</v>
      </c>
      <c r="I512" s="33">
        <v>350</v>
      </c>
      <c r="J512" s="33">
        <v>35.45</v>
      </c>
      <c r="K512" s="33">
        <v>0</v>
      </c>
      <c r="L512" s="33">
        <v>0</v>
      </c>
      <c r="M512" s="146"/>
    </row>
    <row r="513" spans="1:13" ht="15" customHeight="1">
      <c r="A513" s="108"/>
      <c r="B513" s="113"/>
      <c r="C513" s="104"/>
      <c r="D513" s="18" t="s">
        <v>10</v>
      </c>
      <c r="E513" s="33">
        <v>0</v>
      </c>
      <c r="F513" s="33">
        <v>0</v>
      </c>
      <c r="G513" s="33">
        <v>0</v>
      </c>
      <c r="H513" s="33">
        <v>0</v>
      </c>
      <c r="I513" s="33">
        <v>0</v>
      </c>
      <c r="J513" s="33">
        <v>0</v>
      </c>
      <c r="K513" s="33">
        <v>0</v>
      </c>
      <c r="L513" s="33">
        <v>0</v>
      </c>
      <c r="M513" s="146"/>
    </row>
    <row r="514" spans="1:13" ht="15" customHeight="1">
      <c r="A514" s="108"/>
      <c r="B514" s="113"/>
      <c r="C514" s="104"/>
      <c r="D514" s="18" t="s">
        <v>277</v>
      </c>
      <c r="E514" s="33">
        <v>100</v>
      </c>
      <c r="F514" s="33">
        <v>100</v>
      </c>
      <c r="G514" s="33">
        <v>0</v>
      </c>
      <c r="H514" s="33">
        <v>0</v>
      </c>
      <c r="I514" s="33">
        <v>100</v>
      </c>
      <c r="J514" s="33">
        <v>100</v>
      </c>
      <c r="K514" s="33">
        <v>0</v>
      </c>
      <c r="L514" s="33">
        <v>0</v>
      </c>
      <c r="M514" s="146"/>
    </row>
    <row r="515" spans="1:13" ht="15">
      <c r="A515" s="111"/>
      <c r="B515" s="114"/>
      <c r="C515" s="109"/>
      <c r="D515" s="18" t="s">
        <v>306</v>
      </c>
      <c r="E515" s="33">
        <v>100</v>
      </c>
      <c r="F515" s="33">
        <v>100</v>
      </c>
      <c r="G515" s="33">
        <v>0</v>
      </c>
      <c r="H515" s="33">
        <v>0</v>
      </c>
      <c r="I515" s="33">
        <v>100</v>
      </c>
      <c r="J515" s="33">
        <v>100</v>
      </c>
      <c r="K515" s="33">
        <v>0</v>
      </c>
      <c r="L515" s="33">
        <v>0</v>
      </c>
      <c r="M515" s="146"/>
    </row>
    <row r="516" spans="1:13" ht="19.5" customHeight="1">
      <c r="A516" s="191" t="s">
        <v>160</v>
      </c>
      <c r="B516" s="117"/>
      <c r="C516" s="117"/>
      <c r="D516" s="117"/>
      <c r="E516" s="117"/>
      <c r="F516" s="117"/>
      <c r="G516" s="117"/>
      <c r="H516" s="117"/>
      <c r="I516" s="117"/>
      <c r="J516" s="117"/>
      <c r="K516" s="117"/>
      <c r="L516" s="117"/>
      <c r="M516" s="118"/>
    </row>
    <row r="517" spans="1:13" ht="12" customHeight="1">
      <c r="A517" s="192"/>
      <c r="B517" s="121"/>
      <c r="C517" s="121"/>
      <c r="D517" s="121"/>
      <c r="E517" s="121"/>
      <c r="F517" s="121"/>
      <c r="G517" s="121"/>
      <c r="H517" s="121"/>
      <c r="I517" s="121"/>
      <c r="J517" s="121"/>
      <c r="K517" s="121"/>
      <c r="L517" s="121"/>
      <c r="M517" s="122"/>
    </row>
    <row r="518" spans="1:13" ht="15">
      <c r="A518" s="160"/>
      <c r="B518" s="160" t="s">
        <v>353</v>
      </c>
      <c r="C518" s="160" t="s">
        <v>39</v>
      </c>
      <c r="D518" s="23" t="s">
        <v>17</v>
      </c>
      <c r="E518" s="65">
        <f>E519+E520+E521+E522</f>
        <v>57226</v>
      </c>
      <c r="F518" s="65">
        <f aca="true" t="shared" si="113" ref="F518:L518">F519+F520+F521+F522</f>
        <v>58303.281</v>
      </c>
      <c r="G518" s="65">
        <f t="shared" si="113"/>
        <v>3031</v>
      </c>
      <c r="H518" s="65">
        <f t="shared" si="113"/>
        <v>7578.781</v>
      </c>
      <c r="I518" s="65">
        <f t="shared" si="113"/>
        <v>52075.1</v>
      </c>
      <c r="J518" s="65">
        <f t="shared" si="113"/>
        <v>48130.899999999994</v>
      </c>
      <c r="K518" s="65">
        <f t="shared" si="113"/>
        <v>2119.9</v>
      </c>
      <c r="L518" s="65">
        <f t="shared" si="113"/>
        <v>2592.8999999999996</v>
      </c>
      <c r="M518" s="88"/>
    </row>
    <row r="519" spans="1:13" ht="15">
      <c r="A519" s="161"/>
      <c r="B519" s="161"/>
      <c r="C519" s="161"/>
      <c r="D519" s="23" t="s">
        <v>13</v>
      </c>
      <c r="E519" s="65">
        <f>E524+E529+E534</f>
        <v>12155</v>
      </c>
      <c r="F519" s="65">
        <f aca="true" t="shared" si="114" ref="F519:L519">F524+F529+F534</f>
        <v>11428.099999999999</v>
      </c>
      <c r="G519" s="65">
        <f t="shared" si="114"/>
        <v>1000</v>
      </c>
      <c r="H519" s="65">
        <f t="shared" si="114"/>
        <v>1000</v>
      </c>
      <c r="I519" s="65">
        <f t="shared" si="114"/>
        <v>9590.1</v>
      </c>
      <c r="J519" s="65">
        <f t="shared" si="114"/>
        <v>9148.8</v>
      </c>
      <c r="K519" s="65">
        <f t="shared" si="114"/>
        <v>1564.9</v>
      </c>
      <c r="L519" s="65">
        <f t="shared" si="114"/>
        <v>1278.6</v>
      </c>
      <c r="M519" s="70"/>
    </row>
    <row r="520" spans="1:13" ht="15">
      <c r="A520" s="161"/>
      <c r="B520" s="161"/>
      <c r="C520" s="161"/>
      <c r="D520" s="23" t="s">
        <v>10</v>
      </c>
      <c r="E520" s="65">
        <f aca="true" t="shared" si="115" ref="E520:L522">E525+E530+E535</f>
        <v>7550</v>
      </c>
      <c r="F520" s="65">
        <f t="shared" si="115"/>
        <v>7789.9</v>
      </c>
      <c r="G520" s="65">
        <f t="shared" si="115"/>
        <v>500</v>
      </c>
      <c r="H520" s="65">
        <f t="shared" si="115"/>
        <v>500</v>
      </c>
      <c r="I520" s="65">
        <f t="shared" si="115"/>
        <v>7014</v>
      </c>
      <c r="J520" s="65">
        <f t="shared" si="115"/>
        <v>7250.9</v>
      </c>
      <c r="K520" s="65">
        <f t="shared" si="115"/>
        <v>36</v>
      </c>
      <c r="L520" s="65">
        <f t="shared" si="115"/>
        <v>39</v>
      </c>
      <c r="M520" s="70"/>
    </row>
    <row r="521" spans="1:13" ht="15">
      <c r="A521" s="161"/>
      <c r="B521" s="161"/>
      <c r="C521" s="161"/>
      <c r="D521" s="23" t="s">
        <v>277</v>
      </c>
      <c r="E521" s="65">
        <f t="shared" si="115"/>
        <v>18290</v>
      </c>
      <c r="F521" s="65">
        <f t="shared" si="115"/>
        <v>20522.8</v>
      </c>
      <c r="G521" s="65">
        <f t="shared" si="115"/>
        <v>400</v>
      </c>
      <c r="H521" s="65">
        <f t="shared" si="115"/>
        <v>2315.2</v>
      </c>
      <c r="I521" s="65">
        <f t="shared" si="115"/>
        <v>17371</v>
      </c>
      <c r="J521" s="65">
        <f t="shared" si="115"/>
        <v>17713.6</v>
      </c>
      <c r="K521" s="65">
        <f t="shared" si="115"/>
        <v>519</v>
      </c>
      <c r="L521" s="65">
        <f t="shared" si="115"/>
        <v>494</v>
      </c>
      <c r="M521" s="70"/>
    </row>
    <row r="522" spans="1:13" ht="15">
      <c r="A522" s="162"/>
      <c r="B522" s="162"/>
      <c r="C522" s="162"/>
      <c r="D522" s="23" t="s">
        <v>306</v>
      </c>
      <c r="E522" s="65">
        <f t="shared" si="115"/>
        <v>19231</v>
      </c>
      <c r="F522" s="65">
        <f t="shared" si="115"/>
        <v>18562.481</v>
      </c>
      <c r="G522" s="65">
        <f t="shared" si="115"/>
        <v>1131</v>
      </c>
      <c r="H522" s="65">
        <f t="shared" si="115"/>
        <v>3763.581</v>
      </c>
      <c r="I522" s="65">
        <f t="shared" si="115"/>
        <v>18100</v>
      </c>
      <c r="J522" s="65">
        <f t="shared" si="115"/>
        <v>14017.599999999999</v>
      </c>
      <c r="K522" s="65">
        <f t="shared" si="115"/>
        <v>0</v>
      </c>
      <c r="L522" s="65">
        <f t="shared" si="115"/>
        <v>781.3</v>
      </c>
      <c r="M522" s="70"/>
    </row>
    <row r="523" spans="1:13" ht="15">
      <c r="A523" s="107" t="s">
        <v>37</v>
      </c>
      <c r="B523" s="105" t="s">
        <v>161</v>
      </c>
      <c r="C523" s="103" t="s">
        <v>39</v>
      </c>
      <c r="D523" s="23" t="s">
        <v>17</v>
      </c>
      <c r="E523" s="33">
        <f>E524+E525+E526+E527</f>
        <v>4141</v>
      </c>
      <c r="F523" s="33">
        <f aca="true" t="shared" si="116" ref="F523:L523">F524+F525+F526+F527</f>
        <v>9101.481</v>
      </c>
      <c r="G523" s="33">
        <f t="shared" si="116"/>
        <v>3031</v>
      </c>
      <c r="H523" s="33">
        <f t="shared" si="116"/>
        <v>7578.781</v>
      </c>
      <c r="I523" s="33">
        <f t="shared" si="116"/>
        <v>1110</v>
      </c>
      <c r="J523" s="33">
        <f t="shared" si="116"/>
        <v>1522.7</v>
      </c>
      <c r="K523" s="33">
        <f t="shared" si="116"/>
        <v>0</v>
      </c>
      <c r="L523" s="33">
        <f t="shared" si="116"/>
        <v>0</v>
      </c>
      <c r="M523" s="146" t="s">
        <v>280</v>
      </c>
    </row>
    <row r="524" spans="1:13" ht="15">
      <c r="A524" s="108"/>
      <c r="B524" s="106"/>
      <c r="C524" s="104"/>
      <c r="D524" s="5" t="s">
        <v>13</v>
      </c>
      <c r="E524" s="33">
        <v>1350</v>
      </c>
      <c r="F524" s="33">
        <v>1352.7</v>
      </c>
      <c r="G524" s="33">
        <v>1000</v>
      </c>
      <c r="H524" s="33">
        <v>1000</v>
      </c>
      <c r="I524" s="33">
        <v>350</v>
      </c>
      <c r="J524" s="33">
        <v>352.7</v>
      </c>
      <c r="K524" s="33">
        <v>0</v>
      </c>
      <c r="L524" s="33">
        <v>0</v>
      </c>
      <c r="M524" s="146"/>
    </row>
    <row r="525" spans="1:13" ht="15">
      <c r="A525" s="108"/>
      <c r="B525" s="106"/>
      <c r="C525" s="104"/>
      <c r="D525" s="5" t="s">
        <v>10</v>
      </c>
      <c r="E525" s="33">
        <v>870</v>
      </c>
      <c r="F525" s="33">
        <v>870</v>
      </c>
      <c r="G525" s="33">
        <v>500</v>
      </c>
      <c r="H525" s="33">
        <v>500</v>
      </c>
      <c r="I525" s="33">
        <v>370</v>
      </c>
      <c r="J525" s="33">
        <v>370</v>
      </c>
      <c r="K525" s="33">
        <v>0</v>
      </c>
      <c r="L525" s="33">
        <v>0</v>
      </c>
      <c r="M525" s="146"/>
    </row>
    <row r="526" spans="1:13" ht="15">
      <c r="A526" s="108"/>
      <c r="B526" s="106"/>
      <c r="C526" s="104"/>
      <c r="D526" s="18" t="s">
        <v>277</v>
      </c>
      <c r="E526" s="33">
        <v>790</v>
      </c>
      <c r="F526" s="33">
        <v>2705.2</v>
      </c>
      <c r="G526" s="33">
        <v>400</v>
      </c>
      <c r="H526" s="33">
        <v>2315.2</v>
      </c>
      <c r="I526" s="33">
        <v>390</v>
      </c>
      <c r="J526" s="33">
        <v>390</v>
      </c>
      <c r="K526" s="33">
        <v>0</v>
      </c>
      <c r="L526" s="33">
        <v>0</v>
      </c>
      <c r="M526" s="146"/>
    </row>
    <row r="527" spans="1:13" ht="15">
      <c r="A527" s="111"/>
      <c r="B527" s="110"/>
      <c r="C527" s="109"/>
      <c r="D527" s="18" t="s">
        <v>306</v>
      </c>
      <c r="E527" s="33">
        <v>1131</v>
      </c>
      <c r="F527" s="33">
        <v>4173.581</v>
      </c>
      <c r="G527" s="33">
        <v>1131</v>
      </c>
      <c r="H527" s="33">
        <v>3763.581</v>
      </c>
      <c r="I527" s="33">
        <v>0</v>
      </c>
      <c r="J527" s="33">
        <v>410</v>
      </c>
      <c r="K527" s="33">
        <v>0</v>
      </c>
      <c r="L527" s="33">
        <v>0</v>
      </c>
      <c r="M527" s="146"/>
    </row>
    <row r="528" spans="1:13" ht="15">
      <c r="A528" s="107" t="s">
        <v>90</v>
      </c>
      <c r="B528" s="112" t="s">
        <v>36</v>
      </c>
      <c r="C528" s="103" t="s">
        <v>39</v>
      </c>
      <c r="D528" s="23" t="s">
        <v>17</v>
      </c>
      <c r="E528" s="33">
        <f>E529+E530+E531+E532</f>
        <v>11925</v>
      </c>
      <c r="F528" s="33">
        <f aca="true" t="shared" si="117" ref="F528:L528">F529+F530+F531+F532</f>
        <v>9006.699999999999</v>
      </c>
      <c r="G528" s="33">
        <f t="shared" si="117"/>
        <v>0</v>
      </c>
      <c r="H528" s="33">
        <f t="shared" si="117"/>
        <v>0</v>
      </c>
      <c r="I528" s="33">
        <f t="shared" si="117"/>
        <v>11925</v>
      </c>
      <c r="J528" s="33">
        <f t="shared" si="117"/>
        <v>9006.699999999999</v>
      </c>
      <c r="K528" s="33">
        <f t="shared" si="117"/>
        <v>0</v>
      </c>
      <c r="L528" s="33">
        <f t="shared" si="117"/>
        <v>0</v>
      </c>
      <c r="M528" s="146" t="s">
        <v>281</v>
      </c>
    </row>
    <row r="529" spans="1:13" ht="15">
      <c r="A529" s="108"/>
      <c r="B529" s="113"/>
      <c r="C529" s="104"/>
      <c r="D529" s="5" t="s">
        <v>13</v>
      </c>
      <c r="E529" s="33">
        <v>2845</v>
      </c>
      <c r="F529" s="33">
        <v>2401</v>
      </c>
      <c r="G529" s="33">
        <v>0</v>
      </c>
      <c r="H529" s="33">
        <v>0</v>
      </c>
      <c r="I529" s="33">
        <v>2845</v>
      </c>
      <c r="J529" s="33">
        <v>2401</v>
      </c>
      <c r="K529" s="33">
        <v>0</v>
      </c>
      <c r="L529" s="33">
        <v>0</v>
      </c>
      <c r="M529" s="146"/>
    </row>
    <row r="530" spans="1:13" ht="33" customHeight="1">
      <c r="A530" s="108"/>
      <c r="B530" s="113"/>
      <c r="C530" s="104"/>
      <c r="D530" s="5" t="s">
        <v>10</v>
      </c>
      <c r="E530" s="35">
        <v>2980</v>
      </c>
      <c r="F530" s="35">
        <v>2919.9</v>
      </c>
      <c r="G530" s="35">
        <v>0</v>
      </c>
      <c r="H530" s="35">
        <v>0</v>
      </c>
      <c r="I530" s="35">
        <v>2980</v>
      </c>
      <c r="J530" s="35">
        <v>2919.9</v>
      </c>
      <c r="K530" s="35">
        <v>0</v>
      </c>
      <c r="L530" s="35">
        <v>0</v>
      </c>
      <c r="M530" s="146"/>
    </row>
    <row r="531" spans="1:13" ht="33.75" customHeight="1">
      <c r="A531" s="108"/>
      <c r="B531" s="113"/>
      <c r="C531" s="104"/>
      <c r="D531" s="18" t="s">
        <v>277</v>
      </c>
      <c r="E531" s="35">
        <v>3000</v>
      </c>
      <c r="F531" s="35">
        <v>2321</v>
      </c>
      <c r="G531" s="35">
        <v>0</v>
      </c>
      <c r="H531" s="35">
        <v>0</v>
      </c>
      <c r="I531" s="35">
        <v>3000</v>
      </c>
      <c r="J531" s="35">
        <v>2321</v>
      </c>
      <c r="K531" s="35">
        <v>0</v>
      </c>
      <c r="L531" s="35">
        <v>0</v>
      </c>
      <c r="M531" s="146"/>
    </row>
    <row r="532" spans="1:13" ht="17.25" customHeight="1">
      <c r="A532" s="111"/>
      <c r="B532" s="114"/>
      <c r="C532" s="109"/>
      <c r="D532" s="18" t="s">
        <v>306</v>
      </c>
      <c r="E532" s="35">
        <v>3100</v>
      </c>
      <c r="F532" s="35">
        <v>1364.8</v>
      </c>
      <c r="G532" s="35">
        <v>0</v>
      </c>
      <c r="H532" s="35">
        <v>0</v>
      </c>
      <c r="I532" s="35">
        <v>3100</v>
      </c>
      <c r="J532" s="35">
        <v>1364.8</v>
      </c>
      <c r="K532" s="35">
        <v>0</v>
      </c>
      <c r="L532" s="35">
        <v>0</v>
      </c>
      <c r="M532" s="146"/>
    </row>
    <row r="533" spans="1:13" ht="15">
      <c r="A533" s="107" t="s">
        <v>96</v>
      </c>
      <c r="B533" s="105" t="s">
        <v>162</v>
      </c>
      <c r="C533" s="103" t="s">
        <v>39</v>
      </c>
      <c r="D533" s="23" t="s">
        <v>17</v>
      </c>
      <c r="E533" s="33">
        <f>E534+E535+E536+E537</f>
        <v>41160</v>
      </c>
      <c r="F533" s="33">
        <f aca="true" t="shared" si="118" ref="F533:L533">F534+F535+F536+F537</f>
        <v>40195.1</v>
      </c>
      <c r="G533" s="33">
        <f t="shared" si="118"/>
        <v>0</v>
      </c>
      <c r="H533" s="33">
        <f t="shared" si="118"/>
        <v>0</v>
      </c>
      <c r="I533" s="33">
        <f t="shared" si="118"/>
        <v>39040.1</v>
      </c>
      <c r="J533" s="33">
        <f t="shared" si="118"/>
        <v>37601.5</v>
      </c>
      <c r="K533" s="33">
        <f t="shared" si="118"/>
        <v>2119.9</v>
      </c>
      <c r="L533" s="33">
        <f t="shared" si="118"/>
        <v>2592.8999999999996</v>
      </c>
      <c r="M533" s="105" t="s">
        <v>319</v>
      </c>
    </row>
    <row r="534" spans="1:13" ht="15">
      <c r="A534" s="108"/>
      <c r="B534" s="106"/>
      <c r="C534" s="104"/>
      <c r="D534" s="5" t="s">
        <v>13</v>
      </c>
      <c r="E534" s="33">
        <v>7960</v>
      </c>
      <c r="F534" s="33">
        <v>7674.4</v>
      </c>
      <c r="G534" s="33">
        <v>0</v>
      </c>
      <c r="H534" s="33">
        <v>0</v>
      </c>
      <c r="I534" s="33">
        <v>6395.1</v>
      </c>
      <c r="J534" s="33">
        <v>6395.1</v>
      </c>
      <c r="K534" s="33">
        <v>1564.9</v>
      </c>
      <c r="L534" s="33">
        <v>1278.6</v>
      </c>
      <c r="M534" s="106"/>
    </row>
    <row r="535" spans="1:13" ht="15">
      <c r="A535" s="108"/>
      <c r="B535" s="106"/>
      <c r="C535" s="104"/>
      <c r="D535" s="5" t="s">
        <v>10</v>
      </c>
      <c r="E535" s="33">
        <v>3700</v>
      </c>
      <c r="F535" s="33">
        <v>4000</v>
      </c>
      <c r="G535" s="33">
        <v>0</v>
      </c>
      <c r="H535" s="33">
        <v>0</v>
      </c>
      <c r="I535" s="33">
        <v>3664</v>
      </c>
      <c r="J535" s="33">
        <v>3961</v>
      </c>
      <c r="K535" s="33">
        <v>36</v>
      </c>
      <c r="L535" s="33">
        <v>39</v>
      </c>
      <c r="M535" s="106"/>
    </row>
    <row r="536" spans="1:13" ht="15">
      <c r="A536" s="108"/>
      <c r="B536" s="106"/>
      <c r="C536" s="104"/>
      <c r="D536" s="18" t="s">
        <v>277</v>
      </c>
      <c r="E536" s="33">
        <v>14500</v>
      </c>
      <c r="F536" s="35">
        <v>15496.6</v>
      </c>
      <c r="G536" s="35">
        <v>0</v>
      </c>
      <c r="H536" s="35">
        <v>0</v>
      </c>
      <c r="I536" s="35">
        <v>13981</v>
      </c>
      <c r="J536" s="35">
        <v>15002.6</v>
      </c>
      <c r="K536" s="35">
        <v>519</v>
      </c>
      <c r="L536" s="35">
        <v>494</v>
      </c>
      <c r="M536" s="106"/>
    </row>
    <row r="537" spans="1:13" ht="60.75" customHeight="1">
      <c r="A537" s="111"/>
      <c r="B537" s="110"/>
      <c r="C537" s="109"/>
      <c r="D537" s="18" t="s">
        <v>306</v>
      </c>
      <c r="E537" s="33">
        <v>15000</v>
      </c>
      <c r="F537" s="35">
        <v>13024.1</v>
      </c>
      <c r="G537" s="35">
        <v>0</v>
      </c>
      <c r="H537" s="35">
        <v>0</v>
      </c>
      <c r="I537" s="35">
        <v>15000</v>
      </c>
      <c r="J537" s="35">
        <v>12242.8</v>
      </c>
      <c r="K537" s="35">
        <v>0</v>
      </c>
      <c r="L537" s="35">
        <v>781.3</v>
      </c>
      <c r="M537" s="110"/>
    </row>
    <row r="538" spans="1:13" ht="14.25" customHeight="1">
      <c r="A538" s="191" t="s">
        <v>163</v>
      </c>
      <c r="B538" s="117"/>
      <c r="C538" s="117"/>
      <c r="D538" s="117"/>
      <c r="E538" s="117"/>
      <c r="F538" s="117"/>
      <c r="G538" s="117"/>
      <c r="H538" s="117"/>
      <c r="I538" s="117"/>
      <c r="J538" s="117"/>
      <c r="K538" s="117"/>
      <c r="L538" s="117"/>
      <c r="M538" s="118"/>
    </row>
    <row r="539" spans="1:13" ht="14.25" customHeight="1">
      <c r="A539" s="202"/>
      <c r="B539" s="203"/>
      <c r="C539" s="203"/>
      <c r="D539" s="203"/>
      <c r="E539" s="203"/>
      <c r="F539" s="203"/>
      <c r="G539" s="203"/>
      <c r="H539" s="203"/>
      <c r="I539" s="203"/>
      <c r="J539" s="203"/>
      <c r="K539" s="203"/>
      <c r="L539" s="203"/>
      <c r="M539" s="211"/>
    </row>
    <row r="540" spans="1:13" ht="15.75" customHeight="1">
      <c r="A540" s="160"/>
      <c r="B540" s="160" t="s">
        <v>354</v>
      </c>
      <c r="C540" s="160" t="s">
        <v>39</v>
      </c>
      <c r="D540" s="23" t="s">
        <v>17</v>
      </c>
      <c r="E540" s="65">
        <f>E541+E542+E543+E544</f>
        <v>307142</v>
      </c>
      <c r="F540" s="65">
        <f aca="true" t="shared" si="119" ref="F540:L540">F541+F542+F543+F544</f>
        <v>484828.031</v>
      </c>
      <c r="G540" s="65">
        <f t="shared" si="119"/>
        <v>33663</v>
      </c>
      <c r="H540" s="65">
        <f t="shared" si="119"/>
        <v>66356.54000000001</v>
      </c>
      <c r="I540" s="65">
        <f t="shared" si="119"/>
        <v>9760</v>
      </c>
      <c r="J540" s="65">
        <f t="shared" si="119"/>
        <v>0</v>
      </c>
      <c r="K540" s="65">
        <f t="shared" si="119"/>
        <v>263719</v>
      </c>
      <c r="L540" s="66">
        <f t="shared" si="119"/>
        <v>385056</v>
      </c>
      <c r="M540" s="101"/>
    </row>
    <row r="541" spans="1:13" ht="15.75" customHeight="1">
      <c r="A541" s="161"/>
      <c r="B541" s="161"/>
      <c r="C541" s="161"/>
      <c r="D541" s="23" t="s">
        <v>13</v>
      </c>
      <c r="E541" s="65">
        <f>E546+E551+E556</f>
        <v>78280</v>
      </c>
      <c r="F541" s="65">
        <f aca="true" t="shared" si="120" ref="F541:L541">F546+F551+F556</f>
        <v>85038</v>
      </c>
      <c r="G541" s="65">
        <f t="shared" si="120"/>
        <v>6000</v>
      </c>
      <c r="H541" s="65">
        <f t="shared" si="120"/>
        <v>6266</v>
      </c>
      <c r="I541" s="65">
        <f t="shared" si="120"/>
        <v>0</v>
      </c>
      <c r="J541" s="65">
        <f t="shared" si="120"/>
        <v>0</v>
      </c>
      <c r="K541" s="65">
        <f t="shared" si="120"/>
        <v>72280</v>
      </c>
      <c r="L541" s="66">
        <f t="shared" si="120"/>
        <v>61820</v>
      </c>
      <c r="M541" s="72"/>
    </row>
    <row r="542" spans="1:13" ht="15.75" customHeight="1">
      <c r="A542" s="161"/>
      <c r="B542" s="161"/>
      <c r="C542" s="161"/>
      <c r="D542" s="23" t="s">
        <v>10</v>
      </c>
      <c r="E542" s="65">
        <f aca="true" t="shared" si="121" ref="E542:L544">E547+E552+E557</f>
        <v>22000</v>
      </c>
      <c r="F542" s="65">
        <f t="shared" si="121"/>
        <v>26164.04</v>
      </c>
      <c r="G542" s="65">
        <f t="shared" si="121"/>
        <v>11300</v>
      </c>
      <c r="H542" s="65">
        <f t="shared" si="121"/>
        <v>10976.84</v>
      </c>
      <c r="I542" s="65">
        <f t="shared" si="121"/>
        <v>6700</v>
      </c>
      <c r="J542" s="65">
        <f t="shared" si="121"/>
        <v>0</v>
      </c>
      <c r="K542" s="65">
        <f t="shared" si="121"/>
        <v>4000</v>
      </c>
      <c r="L542" s="66">
        <f t="shared" si="121"/>
        <v>4400</v>
      </c>
      <c r="M542" s="72"/>
    </row>
    <row r="543" spans="1:13" ht="15.75" customHeight="1">
      <c r="A543" s="161"/>
      <c r="B543" s="161"/>
      <c r="C543" s="161"/>
      <c r="D543" s="23" t="s">
        <v>277</v>
      </c>
      <c r="E543" s="65">
        <f t="shared" si="121"/>
        <v>103012</v>
      </c>
      <c r="F543" s="65">
        <f t="shared" si="121"/>
        <v>192065.491</v>
      </c>
      <c r="G543" s="65">
        <f t="shared" si="121"/>
        <v>7363</v>
      </c>
      <c r="H543" s="65">
        <f t="shared" si="121"/>
        <v>5218.3</v>
      </c>
      <c r="I543" s="65">
        <f t="shared" si="121"/>
        <v>3060</v>
      </c>
      <c r="J543" s="65">
        <f t="shared" si="121"/>
        <v>0</v>
      </c>
      <c r="K543" s="65">
        <f t="shared" si="121"/>
        <v>92589</v>
      </c>
      <c r="L543" s="66">
        <f t="shared" si="121"/>
        <v>183300</v>
      </c>
      <c r="M543" s="72"/>
    </row>
    <row r="544" spans="1:13" ht="14.25" customHeight="1">
      <c r="A544" s="162"/>
      <c r="B544" s="162"/>
      <c r="C544" s="162"/>
      <c r="D544" s="23" t="s">
        <v>306</v>
      </c>
      <c r="E544" s="65">
        <f t="shared" si="121"/>
        <v>103850</v>
      </c>
      <c r="F544" s="65">
        <f t="shared" si="121"/>
        <v>181560.5</v>
      </c>
      <c r="G544" s="65">
        <f t="shared" si="121"/>
        <v>9000</v>
      </c>
      <c r="H544" s="65">
        <f t="shared" si="121"/>
        <v>43895.4</v>
      </c>
      <c r="I544" s="65">
        <f t="shared" si="121"/>
        <v>0</v>
      </c>
      <c r="J544" s="65">
        <f t="shared" si="121"/>
        <v>0</v>
      </c>
      <c r="K544" s="65">
        <f t="shared" si="121"/>
        <v>94850</v>
      </c>
      <c r="L544" s="66">
        <f t="shared" si="121"/>
        <v>135536</v>
      </c>
      <c r="M544" s="72"/>
    </row>
    <row r="545" spans="1:13" ht="15">
      <c r="A545" s="107" t="s">
        <v>37</v>
      </c>
      <c r="B545" s="112" t="s">
        <v>270</v>
      </c>
      <c r="C545" s="103" t="s">
        <v>39</v>
      </c>
      <c r="D545" s="15" t="s">
        <v>17</v>
      </c>
      <c r="E545" s="35">
        <f>E546+E547+E548+E549</f>
        <v>189142</v>
      </c>
      <c r="F545" s="35">
        <f aca="true" t="shared" si="122" ref="F545:L545">F546+F547+F548+F549</f>
        <v>58626.7</v>
      </c>
      <c r="G545" s="35">
        <f t="shared" si="122"/>
        <v>523</v>
      </c>
      <c r="H545" s="35">
        <f t="shared" si="122"/>
        <v>1444.4</v>
      </c>
      <c r="I545" s="35">
        <f t="shared" si="122"/>
        <v>700</v>
      </c>
      <c r="J545" s="35">
        <f t="shared" si="122"/>
        <v>0</v>
      </c>
      <c r="K545" s="35">
        <f t="shared" si="122"/>
        <v>187919</v>
      </c>
      <c r="L545" s="35">
        <f t="shared" si="122"/>
        <v>52420</v>
      </c>
      <c r="M545" s="135" t="s">
        <v>320</v>
      </c>
    </row>
    <row r="546" spans="1:13" ht="15">
      <c r="A546" s="108"/>
      <c r="B546" s="113"/>
      <c r="C546" s="104"/>
      <c r="D546" s="16" t="s">
        <v>13</v>
      </c>
      <c r="E546" s="35">
        <v>62280</v>
      </c>
      <c r="F546" s="35">
        <v>52487</v>
      </c>
      <c r="G546" s="35">
        <v>0</v>
      </c>
      <c r="H546" s="35">
        <v>67</v>
      </c>
      <c r="I546" s="35">
        <v>0</v>
      </c>
      <c r="J546" s="35">
        <v>0</v>
      </c>
      <c r="K546" s="35">
        <v>62280</v>
      </c>
      <c r="L546" s="35">
        <v>52420</v>
      </c>
      <c r="M546" s="136"/>
    </row>
    <row r="547" spans="1:13" ht="36.75" customHeight="1">
      <c r="A547" s="108"/>
      <c r="B547" s="113"/>
      <c r="C547" s="104"/>
      <c r="D547" s="16" t="s">
        <v>10</v>
      </c>
      <c r="E547" s="35">
        <v>1000</v>
      </c>
      <c r="F547" s="35">
        <v>1510.6</v>
      </c>
      <c r="G547" s="35">
        <v>300</v>
      </c>
      <c r="H547" s="35">
        <v>372.4</v>
      </c>
      <c r="I547" s="35">
        <v>700</v>
      </c>
      <c r="J547" s="35">
        <v>0</v>
      </c>
      <c r="K547" s="35">
        <v>0</v>
      </c>
      <c r="L547" s="35">
        <v>0</v>
      </c>
      <c r="M547" s="136"/>
    </row>
    <row r="548" spans="1:13" ht="81.75" customHeight="1" thickBot="1">
      <c r="A548" s="108"/>
      <c r="B548" s="113"/>
      <c r="C548" s="104"/>
      <c r="D548" s="16" t="s">
        <v>277</v>
      </c>
      <c r="E548" s="35">
        <v>62812</v>
      </c>
      <c r="F548" s="83">
        <v>1920</v>
      </c>
      <c r="G548" s="83">
        <v>223</v>
      </c>
      <c r="H548" s="83">
        <v>428</v>
      </c>
      <c r="I548" s="83">
        <v>0</v>
      </c>
      <c r="J548" s="83">
        <v>0</v>
      </c>
      <c r="K548" s="83">
        <v>62589</v>
      </c>
      <c r="L548" s="83">
        <v>0</v>
      </c>
      <c r="M548" s="136"/>
    </row>
    <row r="549" spans="1:13" ht="113.25" customHeight="1" thickBot="1">
      <c r="A549" s="111"/>
      <c r="B549" s="114"/>
      <c r="C549" s="109"/>
      <c r="D549" s="16" t="s">
        <v>306</v>
      </c>
      <c r="E549" s="35">
        <v>63050</v>
      </c>
      <c r="F549" s="83">
        <v>2709.1</v>
      </c>
      <c r="G549" s="83">
        <v>0</v>
      </c>
      <c r="H549" s="83">
        <v>577</v>
      </c>
      <c r="I549" s="83">
        <v>0</v>
      </c>
      <c r="J549" s="83">
        <v>0</v>
      </c>
      <c r="K549" s="83">
        <v>63050</v>
      </c>
      <c r="L549" s="83">
        <v>0</v>
      </c>
      <c r="M549" s="137"/>
    </row>
    <row r="550" spans="1:13" ht="73.5" customHeight="1">
      <c r="A550" s="107" t="s">
        <v>90</v>
      </c>
      <c r="B550" s="105" t="s">
        <v>271</v>
      </c>
      <c r="C550" s="103" t="s">
        <v>39</v>
      </c>
      <c r="D550" s="23" t="s">
        <v>17</v>
      </c>
      <c r="E550" s="33">
        <f>E551+E552+E553+E554</f>
        <v>75000</v>
      </c>
      <c r="F550" s="33">
        <f aca="true" t="shared" si="123" ref="F550:L550">F551+F552+F553+F554</f>
        <v>347666.54000000004</v>
      </c>
      <c r="G550" s="33">
        <f t="shared" si="123"/>
        <v>2000</v>
      </c>
      <c r="H550" s="33">
        <f t="shared" si="123"/>
        <v>15033.54</v>
      </c>
      <c r="I550" s="33">
        <f t="shared" si="123"/>
        <v>0</v>
      </c>
      <c r="J550" s="33">
        <f t="shared" si="123"/>
        <v>0</v>
      </c>
      <c r="K550" s="33">
        <f t="shared" si="123"/>
        <v>74000</v>
      </c>
      <c r="L550" s="33">
        <f t="shared" si="123"/>
        <v>332636</v>
      </c>
      <c r="M550" s="146" t="s">
        <v>321</v>
      </c>
    </row>
    <row r="551" spans="1:13" ht="73.5" customHeight="1">
      <c r="A551" s="108"/>
      <c r="B551" s="106"/>
      <c r="C551" s="104"/>
      <c r="D551" s="5" t="s">
        <v>13</v>
      </c>
      <c r="E551" s="33">
        <v>10000</v>
      </c>
      <c r="F551" s="33">
        <v>9472</v>
      </c>
      <c r="G551" s="33">
        <v>1000</v>
      </c>
      <c r="H551" s="33">
        <v>72</v>
      </c>
      <c r="I551" s="33">
        <v>0</v>
      </c>
      <c r="J551" s="33">
        <v>0</v>
      </c>
      <c r="K551" s="33">
        <v>10000</v>
      </c>
      <c r="L551" s="33">
        <v>9400</v>
      </c>
      <c r="M551" s="146"/>
    </row>
    <row r="552" spans="1:13" ht="81.75" customHeight="1">
      <c r="A552" s="108"/>
      <c r="B552" s="106"/>
      <c r="C552" s="104"/>
      <c r="D552" s="5" t="s">
        <v>10</v>
      </c>
      <c r="E552" s="33">
        <v>5000</v>
      </c>
      <c r="F552" s="33">
        <v>4917.44</v>
      </c>
      <c r="G552" s="33">
        <v>1000</v>
      </c>
      <c r="H552" s="33">
        <v>517.44</v>
      </c>
      <c r="I552" s="33">
        <v>0</v>
      </c>
      <c r="J552" s="33">
        <v>0</v>
      </c>
      <c r="K552" s="33">
        <v>4000</v>
      </c>
      <c r="L552" s="33">
        <v>4400</v>
      </c>
      <c r="M552" s="146"/>
    </row>
    <row r="553" spans="1:13" ht="75" customHeight="1">
      <c r="A553" s="108"/>
      <c r="B553" s="106"/>
      <c r="C553" s="104"/>
      <c r="D553" s="18" t="s">
        <v>277</v>
      </c>
      <c r="E553" s="33">
        <v>30000</v>
      </c>
      <c r="F553" s="33">
        <v>183300</v>
      </c>
      <c r="G553" s="33">
        <v>0</v>
      </c>
      <c r="H553" s="33">
        <v>0</v>
      </c>
      <c r="I553" s="33">
        <v>0</v>
      </c>
      <c r="J553" s="33">
        <v>0</v>
      </c>
      <c r="K553" s="33">
        <v>30000</v>
      </c>
      <c r="L553" s="33">
        <v>183300</v>
      </c>
      <c r="M553" s="146"/>
    </row>
    <row r="554" spans="1:13" ht="120.75" customHeight="1">
      <c r="A554" s="111"/>
      <c r="B554" s="110"/>
      <c r="C554" s="109"/>
      <c r="D554" s="84" t="s">
        <v>306</v>
      </c>
      <c r="E554" s="76">
        <v>30000</v>
      </c>
      <c r="F554" s="76">
        <v>149977.1</v>
      </c>
      <c r="G554" s="76">
        <v>0</v>
      </c>
      <c r="H554" s="76">
        <v>14444.1</v>
      </c>
      <c r="I554" s="76">
        <v>0</v>
      </c>
      <c r="J554" s="76">
        <v>0</v>
      </c>
      <c r="K554" s="76">
        <v>30000</v>
      </c>
      <c r="L554" s="76">
        <v>135536</v>
      </c>
      <c r="M554" s="146"/>
    </row>
    <row r="555" spans="1:13" ht="50.25" customHeight="1">
      <c r="A555" s="107" t="s">
        <v>96</v>
      </c>
      <c r="B555" s="135" t="s">
        <v>164</v>
      </c>
      <c r="C555" s="103" t="s">
        <v>39</v>
      </c>
      <c r="D555" s="23" t="s">
        <v>17</v>
      </c>
      <c r="E555" s="33">
        <f>E556+E557+E558+E559</f>
        <v>43000</v>
      </c>
      <c r="F555" s="33">
        <f aca="true" t="shared" si="124" ref="F555:L555">F556+F557+F558+F559</f>
        <v>78534.791</v>
      </c>
      <c r="G555" s="33">
        <f t="shared" si="124"/>
        <v>31140</v>
      </c>
      <c r="H555" s="33">
        <f t="shared" si="124"/>
        <v>49878.6</v>
      </c>
      <c r="I555" s="33">
        <f t="shared" si="124"/>
        <v>9060</v>
      </c>
      <c r="J555" s="33">
        <f t="shared" si="124"/>
        <v>0</v>
      </c>
      <c r="K555" s="33">
        <f t="shared" si="124"/>
        <v>1800</v>
      </c>
      <c r="L555" s="33">
        <f t="shared" si="124"/>
        <v>0</v>
      </c>
      <c r="M555" s="146" t="s">
        <v>322</v>
      </c>
    </row>
    <row r="556" spans="1:13" ht="50.25" customHeight="1">
      <c r="A556" s="108"/>
      <c r="B556" s="136"/>
      <c r="C556" s="104"/>
      <c r="D556" s="5" t="s">
        <v>13</v>
      </c>
      <c r="E556" s="33">
        <v>6000</v>
      </c>
      <c r="F556" s="33">
        <v>23079</v>
      </c>
      <c r="G556" s="33">
        <v>5000</v>
      </c>
      <c r="H556" s="33">
        <v>6127</v>
      </c>
      <c r="I556" s="33">
        <v>0</v>
      </c>
      <c r="J556" s="33">
        <v>0</v>
      </c>
      <c r="K556" s="33">
        <v>0</v>
      </c>
      <c r="L556" s="33">
        <v>0</v>
      </c>
      <c r="M556" s="146"/>
    </row>
    <row r="557" spans="1:13" ht="48.75" customHeight="1">
      <c r="A557" s="108"/>
      <c r="B557" s="136"/>
      <c r="C557" s="104"/>
      <c r="D557" s="5" t="s">
        <v>10</v>
      </c>
      <c r="E557" s="33">
        <v>16000</v>
      </c>
      <c r="F557" s="33">
        <v>19736</v>
      </c>
      <c r="G557" s="33">
        <v>10000</v>
      </c>
      <c r="H557" s="33">
        <v>10087</v>
      </c>
      <c r="I557" s="33">
        <v>6000</v>
      </c>
      <c r="J557" s="33">
        <v>0</v>
      </c>
      <c r="K557" s="33">
        <v>0</v>
      </c>
      <c r="L557" s="33">
        <v>0</v>
      </c>
      <c r="M557" s="146"/>
    </row>
    <row r="558" spans="1:13" ht="48.75" customHeight="1" thickBot="1">
      <c r="A558" s="108"/>
      <c r="B558" s="136"/>
      <c r="C558" s="104"/>
      <c r="D558" s="85" t="s">
        <v>277</v>
      </c>
      <c r="E558" s="86">
        <v>10200</v>
      </c>
      <c r="F558" s="86">
        <v>6845.491</v>
      </c>
      <c r="G558" s="86">
        <v>7140</v>
      </c>
      <c r="H558" s="86">
        <v>4790.3</v>
      </c>
      <c r="I558" s="86">
        <v>3060</v>
      </c>
      <c r="J558" s="86">
        <v>0</v>
      </c>
      <c r="K558" s="86">
        <v>0</v>
      </c>
      <c r="L558" s="86">
        <v>0</v>
      </c>
      <c r="M558" s="146"/>
    </row>
    <row r="559" spans="1:13" ht="153" customHeight="1" thickBot="1">
      <c r="A559" s="111"/>
      <c r="B559" s="137"/>
      <c r="C559" s="109"/>
      <c r="D559" s="85" t="s">
        <v>306</v>
      </c>
      <c r="E559" s="86">
        <v>10800</v>
      </c>
      <c r="F559" s="86">
        <v>28874.3</v>
      </c>
      <c r="G559" s="86">
        <v>9000</v>
      </c>
      <c r="H559" s="86">
        <v>28874.3</v>
      </c>
      <c r="I559" s="86">
        <v>0</v>
      </c>
      <c r="J559" s="86">
        <v>0</v>
      </c>
      <c r="K559" s="86">
        <v>1800</v>
      </c>
      <c r="L559" s="86">
        <v>0</v>
      </c>
      <c r="M559" s="146"/>
    </row>
    <row r="560" spans="1:13" ht="15">
      <c r="A560" s="191" t="s">
        <v>165</v>
      </c>
      <c r="B560" s="117"/>
      <c r="C560" s="117"/>
      <c r="D560" s="117"/>
      <c r="E560" s="117"/>
      <c r="F560" s="117"/>
      <c r="G560" s="117"/>
      <c r="H560" s="117"/>
      <c r="I560" s="117"/>
      <c r="J560" s="117"/>
      <c r="K560" s="117"/>
      <c r="L560" s="117"/>
      <c r="M560" s="118"/>
    </row>
    <row r="561" spans="1:13" ht="12.75" customHeight="1">
      <c r="A561" s="192"/>
      <c r="B561" s="121"/>
      <c r="C561" s="121"/>
      <c r="D561" s="121"/>
      <c r="E561" s="121"/>
      <c r="F561" s="121"/>
      <c r="G561" s="121"/>
      <c r="H561" s="121"/>
      <c r="I561" s="121"/>
      <c r="J561" s="121"/>
      <c r="K561" s="121"/>
      <c r="L561" s="121"/>
      <c r="M561" s="122"/>
    </row>
    <row r="562" spans="1:13" ht="0.75" customHeight="1">
      <c r="A562" s="99"/>
      <c r="B562" s="94"/>
      <c r="C562" s="94"/>
      <c r="D562" s="87"/>
      <c r="E562" s="87"/>
      <c r="F562" s="87"/>
      <c r="G562" s="87"/>
      <c r="H562" s="87"/>
      <c r="I562" s="87"/>
      <c r="J562" s="87"/>
      <c r="K562" s="87"/>
      <c r="L562" s="87"/>
      <c r="M562" s="88"/>
    </row>
    <row r="563" spans="1:13" ht="15">
      <c r="A563" s="160"/>
      <c r="B563" s="160" t="s">
        <v>355</v>
      </c>
      <c r="C563" s="160" t="s">
        <v>39</v>
      </c>
      <c r="D563" s="23" t="s">
        <v>17</v>
      </c>
      <c r="E563" s="65">
        <f>E564+E565+E566+E567</f>
        <v>188430</v>
      </c>
      <c r="F563" s="65">
        <f aca="true" t="shared" si="125" ref="F563:L563">F564+F565+F566+F567</f>
        <v>273942</v>
      </c>
      <c r="G563" s="65">
        <f t="shared" si="125"/>
        <v>0</v>
      </c>
      <c r="H563" s="65">
        <f t="shared" si="125"/>
        <v>71380</v>
      </c>
      <c r="I563" s="65">
        <f t="shared" si="125"/>
        <v>0</v>
      </c>
      <c r="J563" s="65">
        <f t="shared" si="125"/>
        <v>0</v>
      </c>
      <c r="K563" s="65">
        <f t="shared" si="125"/>
        <v>142630</v>
      </c>
      <c r="L563" s="65">
        <f t="shared" si="125"/>
        <v>202562</v>
      </c>
      <c r="M563" s="88"/>
    </row>
    <row r="564" spans="1:13" ht="15">
      <c r="A564" s="161"/>
      <c r="B564" s="161"/>
      <c r="C564" s="161"/>
      <c r="D564" s="23" t="s">
        <v>13</v>
      </c>
      <c r="E564" s="65">
        <f>E569+E574+E580</f>
        <v>84150</v>
      </c>
      <c r="F564" s="65">
        <f aca="true" t="shared" si="126" ref="F564:L564">F569+F574+F580</f>
        <v>87413</v>
      </c>
      <c r="G564" s="65">
        <f t="shared" si="126"/>
        <v>0</v>
      </c>
      <c r="H564" s="65">
        <f t="shared" si="126"/>
        <v>45700</v>
      </c>
      <c r="I564" s="65">
        <f t="shared" si="126"/>
        <v>0</v>
      </c>
      <c r="J564" s="65">
        <f t="shared" si="126"/>
        <v>0</v>
      </c>
      <c r="K564" s="65">
        <f t="shared" si="126"/>
        <v>38450</v>
      </c>
      <c r="L564" s="65">
        <f t="shared" si="126"/>
        <v>41713</v>
      </c>
      <c r="M564" s="70"/>
    </row>
    <row r="565" spans="1:13" ht="15">
      <c r="A565" s="161"/>
      <c r="B565" s="161"/>
      <c r="C565" s="161"/>
      <c r="D565" s="23" t="s">
        <v>10</v>
      </c>
      <c r="E565" s="65">
        <f>E570+E575+E581</f>
        <v>51780</v>
      </c>
      <c r="F565" s="65">
        <f aca="true" t="shared" si="127" ref="F565:L566">F570+F575+F581</f>
        <v>52880</v>
      </c>
      <c r="G565" s="65">
        <f t="shared" si="127"/>
        <v>0</v>
      </c>
      <c r="H565" s="65">
        <f t="shared" si="127"/>
        <v>25680</v>
      </c>
      <c r="I565" s="65">
        <f t="shared" si="127"/>
        <v>0</v>
      </c>
      <c r="J565" s="65">
        <f t="shared" si="127"/>
        <v>0</v>
      </c>
      <c r="K565" s="65">
        <f t="shared" si="127"/>
        <v>51780</v>
      </c>
      <c r="L565" s="65">
        <f t="shared" si="127"/>
        <v>27200</v>
      </c>
      <c r="M565" s="70"/>
    </row>
    <row r="566" spans="1:13" ht="15">
      <c r="A566" s="161"/>
      <c r="B566" s="161"/>
      <c r="C566" s="161"/>
      <c r="D566" s="23" t="s">
        <v>277</v>
      </c>
      <c r="E566" s="65">
        <f>E571+E576+E582</f>
        <v>26200</v>
      </c>
      <c r="F566" s="65">
        <f t="shared" si="127"/>
        <v>61166</v>
      </c>
      <c r="G566" s="65">
        <f t="shared" si="127"/>
        <v>0</v>
      </c>
      <c r="H566" s="65">
        <f t="shared" si="127"/>
        <v>0</v>
      </c>
      <c r="I566" s="65">
        <f t="shared" si="127"/>
        <v>0</v>
      </c>
      <c r="J566" s="65">
        <f t="shared" si="127"/>
        <v>0</v>
      </c>
      <c r="K566" s="65">
        <f t="shared" si="127"/>
        <v>26200</v>
      </c>
      <c r="L566" s="65">
        <f t="shared" si="127"/>
        <v>61166</v>
      </c>
      <c r="M566" s="70"/>
    </row>
    <row r="567" spans="1:13" ht="16.5" customHeight="1">
      <c r="A567" s="162"/>
      <c r="B567" s="162"/>
      <c r="C567" s="162"/>
      <c r="D567" s="23" t="s">
        <v>306</v>
      </c>
      <c r="E567" s="65">
        <f>E572+E577+E583+E578</f>
        <v>26300</v>
      </c>
      <c r="F567" s="65">
        <f aca="true" t="shared" si="128" ref="F567:L567">F572+F577+F583+F578</f>
        <v>72483</v>
      </c>
      <c r="G567" s="65">
        <f t="shared" si="128"/>
        <v>0</v>
      </c>
      <c r="H567" s="65">
        <f t="shared" si="128"/>
        <v>0</v>
      </c>
      <c r="I567" s="65">
        <f t="shared" si="128"/>
        <v>0</v>
      </c>
      <c r="J567" s="65">
        <f t="shared" si="128"/>
        <v>0</v>
      </c>
      <c r="K567" s="65">
        <f t="shared" si="128"/>
        <v>26200</v>
      </c>
      <c r="L567" s="65">
        <f t="shared" si="128"/>
        <v>72483</v>
      </c>
      <c r="M567" s="70"/>
    </row>
    <row r="568" spans="1:13" ht="15">
      <c r="A568" s="107" t="s">
        <v>37</v>
      </c>
      <c r="B568" s="112" t="s">
        <v>166</v>
      </c>
      <c r="C568" s="103" t="s">
        <v>39</v>
      </c>
      <c r="D568" s="23" t="s">
        <v>17</v>
      </c>
      <c r="E568" s="33">
        <f>E569+E570+E571+E572</f>
        <v>20000</v>
      </c>
      <c r="F568" s="33">
        <f aca="true" t="shared" si="129" ref="F568:L568">F569+F570+F571+F572</f>
        <v>36905</v>
      </c>
      <c r="G568" s="33">
        <f t="shared" si="129"/>
        <v>0</v>
      </c>
      <c r="H568" s="33">
        <f t="shared" si="129"/>
        <v>0</v>
      </c>
      <c r="I568" s="33">
        <f t="shared" si="129"/>
        <v>0</v>
      </c>
      <c r="J568" s="33">
        <f t="shared" si="129"/>
        <v>0</v>
      </c>
      <c r="K568" s="33">
        <f t="shared" si="129"/>
        <v>20000</v>
      </c>
      <c r="L568" s="33">
        <f t="shared" si="129"/>
        <v>36905</v>
      </c>
      <c r="M568" s="146" t="s">
        <v>313</v>
      </c>
    </row>
    <row r="569" spans="1:13" ht="15">
      <c r="A569" s="108"/>
      <c r="B569" s="113"/>
      <c r="C569" s="104"/>
      <c r="D569" s="5" t="s">
        <v>13</v>
      </c>
      <c r="E569" s="33">
        <v>5000</v>
      </c>
      <c r="F569" s="33">
        <v>8513</v>
      </c>
      <c r="G569" s="33">
        <v>0</v>
      </c>
      <c r="H569" s="33">
        <v>0</v>
      </c>
      <c r="I569" s="33">
        <v>0</v>
      </c>
      <c r="J569" s="33">
        <v>0</v>
      </c>
      <c r="K569" s="33">
        <v>5000</v>
      </c>
      <c r="L569" s="33">
        <v>8513</v>
      </c>
      <c r="M569" s="146"/>
    </row>
    <row r="570" spans="1:13" ht="15">
      <c r="A570" s="108"/>
      <c r="B570" s="113"/>
      <c r="C570" s="104"/>
      <c r="D570" s="5" t="s">
        <v>10</v>
      </c>
      <c r="E570" s="33">
        <v>5000</v>
      </c>
      <c r="F570" s="33">
        <v>6020</v>
      </c>
      <c r="G570" s="33">
        <v>0</v>
      </c>
      <c r="H570" s="33">
        <v>0</v>
      </c>
      <c r="I570" s="33">
        <v>0</v>
      </c>
      <c r="J570" s="33">
        <v>0</v>
      </c>
      <c r="K570" s="33">
        <v>5000</v>
      </c>
      <c r="L570" s="33">
        <v>6020</v>
      </c>
      <c r="M570" s="146"/>
    </row>
    <row r="571" spans="1:13" ht="15">
      <c r="A571" s="108"/>
      <c r="B571" s="113"/>
      <c r="C571" s="104"/>
      <c r="D571" s="18" t="s">
        <v>277</v>
      </c>
      <c r="E571" s="33">
        <v>5000</v>
      </c>
      <c r="F571" s="33">
        <v>9816</v>
      </c>
      <c r="G571" s="33">
        <v>0</v>
      </c>
      <c r="H571" s="33">
        <v>0</v>
      </c>
      <c r="I571" s="33">
        <v>0</v>
      </c>
      <c r="J571" s="33">
        <v>0</v>
      </c>
      <c r="K571" s="33">
        <v>5000</v>
      </c>
      <c r="L571" s="33">
        <v>9816</v>
      </c>
      <c r="M571" s="146"/>
    </row>
    <row r="572" spans="1:13" ht="15">
      <c r="A572" s="111"/>
      <c r="B572" s="114"/>
      <c r="C572" s="109"/>
      <c r="D572" s="18" t="s">
        <v>306</v>
      </c>
      <c r="E572" s="33">
        <v>5000</v>
      </c>
      <c r="F572" s="33">
        <v>12556</v>
      </c>
      <c r="G572" s="33">
        <v>0</v>
      </c>
      <c r="H572" s="33">
        <v>0</v>
      </c>
      <c r="I572" s="33">
        <v>0</v>
      </c>
      <c r="J572" s="33">
        <v>0</v>
      </c>
      <c r="K572" s="33">
        <v>5000</v>
      </c>
      <c r="L572" s="33">
        <v>12556</v>
      </c>
      <c r="M572" s="146"/>
    </row>
    <row r="573" spans="1:13" ht="15">
      <c r="A573" s="107" t="s">
        <v>90</v>
      </c>
      <c r="B573" s="112" t="s">
        <v>167</v>
      </c>
      <c r="C573" s="103" t="s">
        <v>39</v>
      </c>
      <c r="D573" s="23" t="s">
        <v>17</v>
      </c>
      <c r="E573" s="33">
        <f>E574+E575+E576+E577</f>
        <v>4600</v>
      </c>
      <c r="F573" s="33">
        <f aca="true" t="shared" si="130" ref="F573:L573">F574+F575+F576+F577</f>
        <v>10850</v>
      </c>
      <c r="G573" s="33">
        <f t="shared" si="130"/>
        <v>0</v>
      </c>
      <c r="H573" s="33">
        <f t="shared" si="130"/>
        <v>0</v>
      </c>
      <c r="I573" s="33">
        <f t="shared" si="130"/>
        <v>0</v>
      </c>
      <c r="J573" s="33">
        <f t="shared" si="130"/>
        <v>0</v>
      </c>
      <c r="K573" s="33">
        <f t="shared" si="130"/>
        <v>4500</v>
      </c>
      <c r="L573" s="33">
        <f t="shared" si="130"/>
        <v>10850</v>
      </c>
      <c r="M573" s="146"/>
    </row>
    <row r="574" spans="1:13" ht="15">
      <c r="A574" s="108"/>
      <c r="B574" s="113"/>
      <c r="C574" s="104"/>
      <c r="D574" s="5" t="s">
        <v>13</v>
      </c>
      <c r="E574" s="33">
        <v>1000</v>
      </c>
      <c r="F574" s="33">
        <v>3050</v>
      </c>
      <c r="G574" s="33">
        <v>0</v>
      </c>
      <c r="H574" s="33">
        <v>0</v>
      </c>
      <c r="I574" s="33">
        <v>0</v>
      </c>
      <c r="J574" s="33">
        <v>0</v>
      </c>
      <c r="K574" s="33">
        <v>1000</v>
      </c>
      <c r="L574" s="33">
        <v>3050</v>
      </c>
      <c r="M574" s="146"/>
    </row>
    <row r="575" spans="1:13" ht="15">
      <c r="A575" s="108"/>
      <c r="B575" s="113"/>
      <c r="C575" s="104"/>
      <c r="D575" s="5" t="s">
        <v>10</v>
      </c>
      <c r="E575" s="33">
        <v>1100</v>
      </c>
      <c r="F575" s="33">
        <v>3300</v>
      </c>
      <c r="G575" s="33">
        <v>0</v>
      </c>
      <c r="H575" s="33">
        <v>0</v>
      </c>
      <c r="I575" s="33">
        <v>0</v>
      </c>
      <c r="J575" s="33">
        <v>0</v>
      </c>
      <c r="K575" s="33">
        <v>1100</v>
      </c>
      <c r="L575" s="33">
        <v>3300</v>
      </c>
      <c r="M575" s="146"/>
    </row>
    <row r="576" spans="1:13" ht="34.5" customHeight="1">
      <c r="A576" s="108"/>
      <c r="B576" s="113"/>
      <c r="C576" s="104"/>
      <c r="D576" s="18" t="s">
        <v>279</v>
      </c>
      <c r="E576" s="33">
        <v>1200</v>
      </c>
      <c r="F576" s="33">
        <v>4500</v>
      </c>
      <c r="G576" s="33">
        <v>0</v>
      </c>
      <c r="H576" s="33">
        <v>0</v>
      </c>
      <c r="I576" s="33">
        <v>0</v>
      </c>
      <c r="J576" s="33">
        <v>0</v>
      </c>
      <c r="K576" s="33">
        <v>1200</v>
      </c>
      <c r="L576" s="33">
        <v>4500</v>
      </c>
      <c r="M576" s="146"/>
    </row>
    <row r="577" spans="1:13" ht="15">
      <c r="A577" s="111"/>
      <c r="B577" s="114"/>
      <c r="C577" s="109"/>
      <c r="D577" s="18" t="s">
        <v>311</v>
      </c>
      <c r="E577" s="33">
        <v>1300</v>
      </c>
      <c r="F577" s="33">
        <v>0</v>
      </c>
      <c r="G577" s="33">
        <v>0</v>
      </c>
      <c r="H577" s="33">
        <v>0</v>
      </c>
      <c r="I577" s="33">
        <v>0</v>
      </c>
      <c r="J577" s="33">
        <v>0</v>
      </c>
      <c r="K577" s="33">
        <v>1200</v>
      </c>
      <c r="L577" s="33">
        <v>0</v>
      </c>
      <c r="M577" s="146"/>
    </row>
    <row r="578" spans="1:13" ht="60">
      <c r="A578" s="13" t="s">
        <v>96</v>
      </c>
      <c r="B578" s="24" t="s">
        <v>377</v>
      </c>
      <c r="C578" s="11" t="s">
        <v>39</v>
      </c>
      <c r="D578" s="18" t="s">
        <v>306</v>
      </c>
      <c r="E578" s="33">
        <v>0</v>
      </c>
      <c r="F578" s="33">
        <v>31927</v>
      </c>
      <c r="G578" s="33">
        <v>0</v>
      </c>
      <c r="H578" s="33">
        <v>0</v>
      </c>
      <c r="I578" s="33">
        <v>0</v>
      </c>
      <c r="J578" s="33">
        <v>0</v>
      </c>
      <c r="K578" s="33">
        <v>0</v>
      </c>
      <c r="L578" s="33">
        <v>31927</v>
      </c>
      <c r="M578" s="3" t="s">
        <v>378</v>
      </c>
    </row>
    <row r="579" spans="1:13" ht="15">
      <c r="A579" s="107" t="s">
        <v>107</v>
      </c>
      <c r="B579" s="112" t="s">
        <v>168</v>
      </c>
      <c r="C579" s="103" t="s">
        <v>39</v>
      </c>
      <c r="D579" s="23" t="s">
        <v>17</v>
      </c>
      <c r="E579" s="33">
        <f>E580+E581+E582+E583</f>
        <v>163830</v>
      </c>
      <c r="F579" s="33">
        <f aca="true" t="shared" si="131" ref="F579:L579">F580+F581+F582+F583</f>
        <v>194260</v>
      </c>
      <c r="G579" s="33">
        <f t="shared" si="131"/>
        <v>0</v>
      </c>
      <c r="H579" s="33">
        <f>H580+H581+H582+H583</f>
        <v>71380</v>
      </c>
      <c r="I579" s="33">
        <f t="shared" si="131"/>
        <v>0</v>
      </c>
      <c r="J579" s="33">
        <f t="shared" si="131"/>
        <v>0</v>
      </c>
      <c r="K579" s="33">
        <f t="shared" si="131"/>
        <v>118130</v>
      </c>
      <c r="L579" s="33">
        <f t="shared" si="131"/>
        <v>122880</v>
      </c>
      <c r="M579" s="146" t="s">
        <v>169</v>
      </c>
    </row>
    <row r="580" spans="1:13" ht="15">
      <c r="A580" s="108"/>
      <c r="B580" s="113"/>
      <c r="C580" s="104"/>
      <c r="D580" s="5" t="s">
        <v>13</v>
      </c>
      <c r="E580" s="33">
        <v>78150</v>
      </c>
      <c r="F580" s="33">
        <v>75850</v>
      </c>
      <c r="G580" s="33">
        <v>0</v>
      </c>
      <c r="H580" s="33">
        <v>45700</v>
      </c>
      <c r="I580" s="33">
        <v>0</v>
      </c>
      <c r="J580" s="33">
        <v>0</v>
      </c>
      <c r="K580" s="33">
        <v>32450</v>
      </c>
      <c r="L580" s="33">
        <v>30150</v>
      </c>
      <c r="M580" s="146"/>
    </row>
    <row r="581" spans="1:13" ht="15">
      <c r="A581" s="108"/>
      <c r="B581" s="113"/>
      <c r="C581" s="104"/>
      <c r="D581" s="5" t="s">
        <v>10</v>
      </c>
      <c r="E581" s="33">
        <v>45680</v>
      </c>
      <c r="F581" s="33">
        <v>43560</v>
      </c>
      <c r="G581" s="33">
        <v>0</v>
      </c>
      <c r="H581" s="33">
        <v>25680</v>
      </c>
      <c r="I581" s="33">
        <v>0</v>
      </c>
      <c r="J581" s="33">
        <v>0</v>
      </c>
      <c r="K581" s="33">
        <v>45680</v>
      </c>
      <c r="L581" s="33">
        <v>17880</v>
      </c>
      <c r="M581" s="146"/>
    </row>
    <row r="582" spans="1:13" ht="15">
      <c r="A582" s="108"/>
      <c r="B582" s="113"/>
      <c r="C582" s="104"/>
      <c r="D582" s="18" t="s">
        <v>277</v>
      </c>
      <c r="E582" s="33">
        <v>20000</v>
      </c>
      <c r="F582" s="33">
        <v>46850</v>
      </c>
      <c r="G582" s="33">
        <v>0</v>
      </c>
      <c r="H582" s="33">
        <v>0</v>
      </c>
      <c r="I582" s="33">
        <v>0</v>
      </c>
      <c r="J582" s="33">
        <v>0</v>
      </c>
      <c r="K582" s="33">
        <v>20000</v>
      </c>
      <c r="L582" s="33">
        <v>46850</v>
      </c>
      <c r="M582" s="146"/>
    </row>
    <row r="583" spans="1:13" ht="15.75" customHeight="1">
      <c r="A583" s="111"/>
      <c r="B583" s="114"/>
      <c r="C583" s="109"/>
      <c r="D583" s="18" t="s">
        <v>306</v>
      </c>
      <c r="E583" s="33">
        <v>20000</v>
      </c>
      <c r="F583" s="33">
        <v>28000</v>
      </c>
      <c r="G583" s="33">
        <v>0</v>
      </c>
      <c r="H583" s="33">
        <v>0</v>
      </c>
      <c r="I583" s="33">
        <v>0</v>
      </c>
      <c r="J583" s="33">
        <v>0</v>
      </c>
      <c r="K583" s="33">
        <v>20000</v>
      </c>
      <c r="L583" s="33">
        <v>28000</v>
      </c>
      <c r="M583" s="146"/>
    </row>
    <row r="584" spans="1:13" ht="18.75" customHeight="1">
      <c r="A584" s="191" t="s">
        <v>170</v>
      </c>
      <c r="B584" s="117"/>
      <c r="C584" s="117"/>
      <c r="D584" s="117"/>
      <c r="E584" s="117"/>
      <c r="F584" s="117"/>
      <c r="G584" s="117"/>
      <c r="H584" s="117"/>
      <c r="I584" s="117"/>
      <c r="J584" s="117"/>
      <c r="K584" s="117"/>
      <c r="L584" s="117"/>
      <c r="M584" s="118"/>
    </row>
    <row r="585" spans="1:13" ht="15" customHeight="1">
      <c r="A585" s="192"/>
      <c r="B585" s="121"/>
      <c r="C585" s="121"/>
      <c r="D585" s="121"/>
      <c r="E585" s="121"/>
      <c r="F585" s="121"/>
      <c r="G585" s="121"/>
      <c r="H585" s="121"/>
      <c r="I585" s="121"/>
      <c r="J585" s="121"/>
      <c r="K585" s="121"/>
      <c r="L585" s="121"/>
      <c r="M585" s="122"/>
    </row>
    <row r="586" spans="1:13" ht="15">
      <c r="A586" s="107" t="s">
        <v>37</v>
      </c>
      <c r="B586" s="105" t="s">
        <v>171</v>
      </c>
      <c r="C586" s="135" t="s">
        <v>172</v>
      </c>
      <c r="D586" s="23" t="s">
        <v>17</v>
      </c>
      <c r="E586" s="62">
        <f>E587+E588+E589+E590</f>
        <v>242687</v>
      </c>
      <c r="F586" s="62">
        <f aca="true" t="shared" si="132" ref="F586:L586">F587+F588+F589+F590</f>
        <v>218040.2</v>
      </c>
      <c r="G586" s="62">
        <f t="shared" si="132"/>
        <v>140932</v>
      </c>
      <c r="H586" s="62">
        <f t="shared" si="132"/>
        <v>90427</v>
      </c>
      <c r="I586" s="62">
        <f t="shared" si="132"/>
        <v>101755</v>
      </c>
      <c r="J586" s="62">
        <f t="shared" si="132"/>
        <v>127613.2</v>
      </c>
      <c r="K586" s="62">
        <f t="shared" si="132"/>
        <v>0</v>
      </c>
      <c r="L586" s="62">
        <f t="shared" si="132"/>
        <v>0</v>
      </c>
      <c r="M586" s="3"/>
    </row>
    <row r="587" spans="1:13" ht="15">
      <c r="A587" s="108"/>
      <c r="B587" s="106"/>
      <c r="C587" s="136"/>
      <c r="D587" s="23" t="s">
        <v>13</v>
      </c>
      <c r="E587" s="62">
        <v>52687</v>
      </c>
      <c r="F587" s="62">
        <v>52657</v>
      </c>
      <c r="G587" s="62">
        <v>45000</v>
      </c>
      <c r="H587" s="62">
        <v>45000</v>
      </c>
      <c r="I587" s="62">
        <v>7687</v>
      </c>
      <c r="J587" s="62">
        <v>7657</v>
      </c>
      <c r="K587" s="62">
        <v>0</v>
      </c>
      <c r="L587" s="62">
        <v>0</v>
      </c>
      <c r="M587" s="33"/>
    </row>
    <row r="588" spans="1:13" ht="15">
      <c r="A588" s="108"/>
      <c r="B588" s="106"/>
      <c r="C588" s="136"/>
      <c r="D588" s="23" t="s">
        <v>10</v>
      </c>
      <c r="E588" s="62">
        <v>50000</v>
      </c>
      <c r="F588" s="62">
        <v>61648</v>
      </c>
      <c r="G588" s="62">
        <v>45000</v>
      </c>
      <c r="H588" s="62">
        <v>23000</v>
      </c>
      <c r="I588" s="62">
        <v>5000</v>
      </c>
      <c r="J588" s="62">
        <v>38648</v>
      </c>
      <c r="K588" s="62">
        <v>0</v>
      </c>
      <c r="L588" s="62">
        <v>0</v>
      </c>
      <c r="M588" s="33"/>
    </row>
    <row r="589" spans="1:13" ht="15">
      <c r="A589" s="108"/>
      <c r="B589" s="106"/>
      <c r="C589" s="136"/>
      <c r="D589" s="23" t="s">
        <v>277</v>
      </c>
      <c r="E589" s="62">
        <v>70000</v>
      </c>
      <c r="F589" s="62">
        <v>57645</v>
      </c>
      <c r="G589" s="62">
        <v>25200</v>
      </c>
      <c r="H589" s="62">
        <v>21000</v>
      </c>
      <c r="I589" s="62">
        <v>44800</v>
      </c>
      <c r="J589" s="62">
        <v>36645</v>
      </c>
      <c r="K589" s="62">
        <v>0</v>
      </c>
      <c r="L589" s="62">
        <v>0</v>
      </c>
      <c r="M589" s="33"/>
    </row>
    <row r="590" spans="1:13" ht="15">
      <c r="A590" s="111"/>
      <c r="B590" s="110"/>
      <c r="C590" s="109"/>
      <c r="D590" s="23" t="s">
        <v>306</v>
      </c>
      <c r="E590" s="62">
        <v>70000</v>
      </c>
      <c r="F590" s="62">
        <v>46090.2</v>
      </c>
      <c r="G590" s="62">
        <v>25732</v>
      </c>
      <c r="H590" s="62">
        <v>1427</v>
      </c>
      <c r="I590" s="62">
        <v>44268</v>
      </c>
      <c r="J590" s="62">
        <v>44663.2</v>
      </c>
      <c r="K590" s="62">
        <v>0</v>
      </c>
      <c r="L590" s="62">
        <v>0</v>
      </c>
      <c r="M590" s="33"/>
    </row>
    <row r="591" spans="1:13" ht="20.25" customHeight="1">
      <c r="A591" s="207" t="s">
        <v>173</v>
      </c>
      <c r="B591" s="117"/>
      <c r="C591" s="117"/>
      <c r="D591" s="117"/>
      <c r="E591" s="117"/>
      <c r="F591" s="117"/>
      <c r="G591" s="117"/>
      <c r="H591" s="117"/>
      <c r="I591" s="117"/>
      <c r="J591" s="117"/>
      <c r="K591" s="117"/>
      <c r="L591" s="117"/>
      <c r="M591" s="118"/>
    </row>
    <row r="592" spans="1:13" ht="15">
      <c r="A592" s="160"/>
      <c r="B592" s="160" t="s">
        <v>356</v>
      </c>
      <c r="C592" s="160" t="s">
        <v>39</v>
      </c>
      <c r="D592" s="23" t="s">
        <v>17</v>
      </c>
      <c r="E592" s="62">
        <f>E593+E594+E595+E596</f>
        <v>13466.9</v>
      </c>
      <c r="F592" s="62">
        <f aca="true" t="shared" si="133" ref="F592:L592">F593+F594+F595+F596</f>
        <v>13466.9</v>
      </c>
      <c r="G592" s="62">
        <f t="shared" si="133"/>
        <v>13466.9</v>
      </c>
      <c r="H592" s="62">
        <f t="shared" si="133"/>
        <v>13466.9</v>
      </c>
      <c r="I592" s="62">
        <f t="shared" si="133"/>
        <v>0</v>
      </c>
      <c r="J592" s="62">
        <f t="shared" si="133"/>
        <v>0</v>
      </c>
      <c r="K592" s="62">
        <f t="shared" si="133"/>
        <v>0</v>
      </c>
      <c r="L592" s="62">
        <f t="shared" si="133"/>
        <v>0</v>
      </c>
      <c r="M592" s="3"/>
    </row>
    <row r="593" spans="1:13" ht="15">
      <c r="A593" s="161"/>
      <c r="B593" s="161"/>
      <c r="C593" s="161"/>
      <c r="D593" s="23" t="s">
        <v>13</v>
      </c>
      <c r="E593" s="62">
        <f>E598+E603+E608</f>
        <v>13404.8</v>
      </c>
      <c r="F593" s="62">
        <f aca="true" t="shared" si="134" ref="F593:L593">F598+F603+F608</f>
        <v>13404.8</v>
      </c>
      <c r="G593" s="62">
        <f t="shared" si="134"/>
        <v>13404.8</v>
      </c>
      <c r="H593" s="62">
        <f t="shared" si="134"/>
        <v>13404.8</v>
      </c>
      <c r="I593" s="62">
        <f t="shared" si="134"/>
        <v>0</v>
      </c>
      <c r="J593" s="62">
        <f t="shared" si="134"/>
        <v>0</v>
      </c>
      <c r="K593" s="62">
        <f t="shared" si="134"/>
        <v>0</v>
      </c>
      <c r="L593" s="62">
        <f t="shared" si="134"/>
        <v>0</v>
      </c>
      <c r="M593" s="33"/>
    </row>
    <row r="594" spans="1:13" ht="15">
      <c r="A594" s="161"/>
      <c r="B594" s="161"/>
      <c r="C594" s="161"/>
      <c r="D594" s="23" t="s">
        <v>10</v>
      </c>
      <c r="E594" s="62">
        <f aca="true" t="shared" si="135" ref="E594:L596">E599+E604+E609</f>
        <v>0</v>
      </c>
      <c r="F594" s="62">
        <f t="shared" si="135"/>
        <v>0</v>
      </c>
      <c r="G594" s="62">
        <f t="shared" si="135"/>
        <v>0</v>
      </c>
      <c r="H594" s="62">
        <f t="shared" si="135"/>
        <v>0</v>
      </c>
      <c r="I594" s="62">
        <f t="shared" si="135"/>
        <v>0</v>
      </c>
      <c r="J594" s="62">
        <f t="shared" si="135"/>
        <v>0</v>
      </c>
      <c r="K594" s="62">
        <f t="shared" si="135"/>
        <v>0</v>
      </c>
      <c r="L594" s="62">
        <f t="shared" si="135"/>
        <v>0</v>
      </c>
      <c r="M594" s="33"/>
    </row>
    <row r="595" spans="1:13" ht="15">
      <c r="A595" s="161"/>
      <c r="B595" s="161"/>
      <c r="C595" s="161"/>
      <c r="D595" s="23" t="s">
        <v>277</v>
      </c>
      <c r="E595" s="62">
        <f t="shared" si="135"/>
        <v>62.1</v>
      </c>
      <c r="F595" s="62">
        <f t="shared" si="135"/>
        <v>62.1</v>
      </c>
      <c r="G595" s="62">
        <f t="shared" si="135"/>
        <v>62.1</v>
      </c>
      <c r="H595" s="62">
        <f t="shared" si="135"/>
        <v>62.1</v>
      </c>
      <c r="I595" s="62">
        <f t="shared" si="135"/>
        <v>0</v>
      </c>
      <c r="J595" s="62">
        <f t="shared" si="135"/>
        <v>0</v>
      </c>
      <c r="K595" s="62">
        <f t="shared" si="135"/>
        <v>0</v>
      </c>
      <c r="L595" s="62">
        <f t="shared" si="135"/>
        <v>0</v>
      </c>
      <c r="M595" s="33"/>
    </row>
    <row r="596" spans="1:13" ht="15">
      <c r="A596" s="162"/>
      <c r="B596" s="162"/>
      <c r="C596" s="162"/>
      <c r="D596" s="23" t="s">
        <v>306</v>
      </c>
      <c r="E596" s="62">
        <f t="shared" si="135"/>
        <v>0</v>
      </c>
      <c r="F596" s="62">
        <f t="shared" si="135"/>
        <v>0</v>
      </c>
      <c r="G596" s="62">
        <f t="shared" si="135"/>
        <v>0</v>
      </c>
      <c r="H596" s="62">
        <f t="shared" si="135"/>
        <v>0</v>
      </c>
      <c r="I596" s="62">
        <f t="shared" si="135"/>
        <v>0</v>
      </c>
      <c r="J596" s="62">
        <f t="shared" si="135"/>
        <v>0</v>
      </c>
      <c r="K596" s="62">
        <f t="shared" si="135"/>
        <v>0</v>
      </c>
      <c r="L596" s="62">
        <f t="shared" si="135"/>
        <v>0</v>
      </c>
      <c r="M596" s="33"/>
    </row>
    <row r="597" spans="1:13" ht="15">
      <c r="A597" s="107" t="s">
        <v>37</v>
      </c>
      <c r="B597" s="112" t="s">
        <v>175</v>
      </c>
      <c r="C597" s="103" t="s">
        <v>39</v>
      </c>
      <c r="D597" s="23" t="s">
        <v>342</v>
      </c>
      <c r="E597" s="33">
        <f>E598+E599+E600+E601</f>
        <v>2009.3</v>
      </c>
      <c r="F597" s="33">
        <f aca="true" t="shared" si="136" ref="F597:L597">F598+F599+F600+F601</f>
        <v>2009.3</v>
      </c>
      <c r="G597" s="33">
        <f t="shared" si="136"/>
        <v>2009.3</v>
      </c>
      <c r="H597" s="33">
        <f t="shared" si="136"/>
        <v>2009.3</v>
      </c>
      <c r="I597" s="33">
        <f t="shared" si="136"/>
        <v>0</v>
      </c>
      <c r="J597" s="33">
        <f t="shared" si="136"/>
        <v>0</v>
      </c>
      <c r="K597" s="33">
        <f t="shared" si="136"/>
        <v>0</v>
      </c>
      <c r="L597" s="33">
        <f t="shared" si="136"/>
        <v>0</v>
      </c>
      <c r="M597" s="146" t="s">
        <v>178</v>
      </c>
    </row>
    <row r="598" spans="1:13" ht="15">
      <c r="A598" s="108"/>
      <c r="B598" s="113"/>
      <c r="C598" s="104"/>
      <c r="D598" s="5" t="s">
        <v>13</v>
      </c>
      <c r="E598" s="33">
        <v>2009.3</v>
      </c>
      <c r="F598" s="33">
        <v>2009.3</v>
      </c>
      <c r="G598" s="33">
        <v>2009.3</v>
      </c>
      <c r="H598" s="33">
        <v>2009.3</v>
      </c>
      <c r="I598" s="33">
        <v>0</v>
      </c>
      <c r="J598" s="33">
        <v>0</v>
      </c>
      <c r="K598" s="33">
        <v>0</v>
      </c>
      <c r="L598" s="33">
        <v>0</v>
      </c>
      <c r="M598" s="146"/>
    </row>
    <row r="599" spans="1:13" ht="15">
      <c r="A599" s="108"/>
      <c r="B599" s="113"/>
      <c r="C599" s="104"/>
      <c r="D599" s="5" t="s">
        <v>10</v>
      </c>
      <c r="E599" s="33">
        <v>0</v>
      </c>
      <c r="F599" s="33">
        <v>0</v>
      </c>
      <c r="G599" s="33">
        <v>0</v>
      </c>
      <c r="H599" s="33">
        <v>0</v>
      </c>
      <c r="I599" s="33">
        <v>0</v>
      </c>
      <c r="J599" s="33">
        <v>0</v>
      </c>
      <c r="K599" s="33">
        <v>0</v>
      </c>
      <c r="L599" s="33">
        <v>0</v>
      </c>
      <c r="M599" s="146"/>
    </row>
    <row r="600" spans="1:13" ht="15">
      <c r="A600" s="108"/>
      <c r="B600" s="113"/>
      <c r="C600" s="104"/>
      <c r="D600" s="18" t="s">
        <v>277</v>
      </c>
      <c r="E600" s="33">
        <v>0</v>
      </c>
      <c r="F600" s="33">
        <v>0</v>
      </c>
      <c r="G600" s="33">
        <v>0</v>
      </c>
      <c r="H600" s="33">
        <v>0</v>
      </c>
      <c r="I600" s="33">
        <v>0</v>
      </c>
      <c r="J600" s="33">
        <v>0</v>
      </c>
      <c r="K600" s="33">
        <v>0</v>
      </c>
      <c r="L600" s="33">
        <v>0</v>
      </c>
      <c r="M600" s="146"/>
    </row>
    <row r="601" spans="1:13" ht="15">
      <c r="A601" s="111"/>
      <c r="B601" s="114"/>
      <c r="C601" s="109"/>
      <c r="D601" s="18" t="s">
        <v>306</v>
      </c>
      <c r="E601" s="33">
        <v>0</v>
      </c>
      <c r="F601" s="33">
        <v>0</v>
      </c>
      <c r="G601" s="33">
        <v>0</v>
      </c>
      <c r="H601" s="33">
        <v>0</v>
      </c>
      <c r="I601" s="33">
        <v>0</v>
      </c>
      <c r="J601" s="33">
        <v>0</v>
      </c>
      <c r="K601" s="33">
        <v>0</v>
      </c>
      <c r="L601" s="33">
        <v>0</v>
      </c>
      <c r="M601" s="146"/>
    </row>
    <row r="602" spans="1:13" ht="15">
      <c r="A602" s="107" t="s">
        <v>90</v>
      </c>
      <c r="B602" s="112" t="s">
        <v>176</v>
      </c>
      <c r="C602" s="103" t="s">
        <v>39</v>
      </c>
      <c r="D602" s="23" t="s">
        <v>342</v>
      </c>
      <c r="E602" s="33">
        <f>E603+E604+E605+E606</f>
        <v>10756</v>
      </c>
      <c r="F602" s="33">
        <f aca="true" t="shared" si="137" ref="F602:L602">F603+F604+F605+F606</f>
        <v>10756</v>
      </c>
      <c r="G602" s="33">
        <f t="shared" si="137"/>
        <v>10756</v>
      </c>
      <c r="H602" s="33">
        <f t="shared" si="137"/>
        <v>10756</v>
      </c>
      <c r="I602" s="33">
        <f t="shared" si="137"/>
        <v>0</v>
      </c>
      <c r="J602" s="33">
        <f t="shared" si="137"/>
        <v>0</v>
      </c>
      <c r="K602" s="33">
        <f t="shared" si="137"/>
        <v>0</v>
      </c>
      <c r="L602" s="33">
        <f t="shared" si="137"/>
        <v>0</v>
      </c>
      <c r="M602" s="146" t="s">
        <v>179</v>
      </c>
    </row>
    <row r="603" spans="1:13" ht="15">
      <c r="A603" s="108"/>
      <c r="B603" s="113"/>
      <c r="C603" s="104"/>
      <c r="D603" s="5" t="s">
        <v>13</v>
      </c>
      <c r="E603" s="33">
        <v>10756</v>
      </c>
      <c r="F603" s="33">
        <v>10756</v>
      </c>
      <c r="G603" s="33">
        <v>10756</v>
      </c>
      <c r="H603" s="33">
        <v>10756</v>
      </c>
      <c r="I603" s="33">
        <v>0</v>
      </c>
      <c r="J603" s="33">
        <v>0</v>
      </c>
      <c r="K603" s="33">
        <v>0</v>
      </c>
      <c r="L603" s="33">
        <v>0</v>
      </c>
      <c r="M603" s="146"/>
    </row>
    <row r="604" spans="1:13" ht="15">
      <c r="A604" s="108"/>
      <c r="B604" s="113"/>
      <c r="C604" s="104"/>
      <c r="D604" s="5" t="s">
        <v>10</v>
      </c>
      <c r="E604" s="33">
        <v>0</v>
      </c>
      <c r="F604" s="33">
        <v>0</v>
      </c>
      <c r="G604" s="33">
        <v>0</v>
      </c>
      <c r="H604" s="33">
        <v>0</v>
      </c>
      <c r="I604" s="33">
        <v>0</v>
      </c>
      <c r="J604" s="33">
        <v>0</v>
      </c>
      <c r="K604" s="33">
        <v>0</v>
      </c>
      <c r="L604" s="33">
        <v>0</v>
      </c>
      <c r="M604" s="146"/>
    </row>
    <row r="605" spans="1:13" ht="15">
      <c r="A605" s="108"/>
      <c r="B605" s="113"/>
      <c r="C605" s="104"/>
      <c r="D605" s="18" t="s">
        <v>277</v>
      </c>
      <c r="E605" s="33">
        <v>0</v>
      </c>
      <c r="F605" s="33">
        <v>0</v>
      </c>
      <c r="G605" s="33">
        <v>0</v>
      </c>
      <c r="H605" s="33">
        <v>0</v>
      </c>
      <c r="I605" s="33">
        <v>0</v>
      </c>
      <c r="J605" s="33">
        <v>0</v>
      </c>
      <c r="K605" s="33">
        <v>0</v>
      </c>
      <c r="L605" s="33">
        <v>0</v>
      </c>
      <c r="M605" s="146"/>
    </row>
    <row r="606" spans="1:13" ht="15">
      <c r="A606" s="111"/>
      <c r="B606" s="114"/>
      <c r="C606" s="109"/>
      <c r="D606" s="18" t="s">
        <v>306</v>
      </c>
      <c r="E606" s="33">
        <v>0</v>
      </c>
      <c r="F606" s="33">
        <v>0</v>
      </c>
      <c r="G606" s="33">
        <v>0</v>
      </c>
      <c r="H606" s="33">
        <v>0</v>
      </c>
      <c r="I606" s="33">
        <v>0</v>
      </c>
      <c r="J606" s="33">
        <v>0</v>
      </c>
      <c r="K606" s="33">
        <v>0</v>
      </c>
      <c r="L606" s="33">
        <v>0</v>
      </c>
      <c r="M606" s="146"/>
    </row>
    <row r="607" spans="1:13" ht="15">
      <c r="A607" s="107" t="s">
        <v>96</v>
      </c>
      <c r="B607" s="112" t="s">
        <v>177</v>
      </c>
      <c r="C607" s="103" t="s">
        <v>39</v>
      </c>
      <c r="D607" s="23" t="s">
        <v>342</v>
      </c>
      <c r="E607" s="33">
        <f>E608+E609+E610+E611</f>
        <v>701.6</v>
      </c>
      <c r="F607" s="33">
        <f aca="true" t="shared" si="138" ref="F607:L607">F608+F609+F610+F611</f>
        <v>701.6</v>
      </c>
      <c r="G607" s="33">
        <f t="shared" si="138"/>
        <v>701.6</v>
      </c>
      <c r="H607" s="33">
        <f t="shared" si="138"/>
        <v>701.6</v>
      </c>
      <c r="I607" s="33">
        <f t="shared" si="138"/>
        <v>0</v>
      </c>
      <c r="J607" s="33">
        <f t="shared" si="138"/>
        <v>0</v>
      </c>
      <c r="K607" s="33">
        <f t="shared" si="138"/>
        <v>0</v>
      </c>
      <c r="L607" s="33">
        <f t="shared" si="138"/>
        <v>0</v>
      </c>
      <c r="M607" s="146"/>
    </row>
    <row r="608" spans="1:13" ht="15">
      <c r="A608" s="108"/>
      <c r="B608" s="113"/>
      <c r="C608" s="104"/>
      <c r="D608" s="5" t="s">
        <v>13</v>
      </c>
      <c r="E608" s="33">
        <v>639.5</v>
      </c>
      <c r="F608" s="33">
        <v>639.5</v>
      </c>
      <c r="G608" s="33">
        <v>639.5</v>
      </c>
      <c r="H608" s="33">
        <v>639.5</v>
      </c>
      <c r="I608" s="33">
        <v>0</v>
      </c>
      <c r="J608" s="33">
        <v>0</v>
      </c>
      <c r="K608" s="33">
        <v>0</v>
      </c>
      <c r="L608" s="33">
        <v>0</v>
      </c>
      <c r="M608" s="146"/>
    </row>
    <row r="609" spans="1:13" ht="15">
      <c r="A609" s="108"/>
      <c r="B609" s="113"/>
      <c r="C609" s="104"/>
      <c r="D609" s="18" t="s">
        <v>265</v>
      </c>
      <c r="E609" s="33">
        <v>0</v>
      </c>
      <c r="F609" s="33">
        <v>0</v>
      </c>
      <c r="G609" s="33">
        <v>0</v>
      </c>
      <c r="H609" s="33">
        <v>0</v>
      </c>
      <c r="I609" s="33">
        <v>0</v>
      </c>
      <c r="J609" s="33">
        <v>0</v>
      </c>
      <c r="K609" s="33">
        <v>0</v>
      </c>
      <c r="L609" s="33">
        <v>0</v>
      </c>
      <c r="M609" s="146"/>
    </row>
    <row r="610" spans="1:13" ht="15">
      <c r="A610" s="108"/>
      <c r="B610" s="113"/>
      <c r="C610" s="104"/>
      <c r="D610" s="18" t="s">
        <v>277</v>
      </c>
      <c r="E610" s="33">
        <v>62.1</v>
      </c>
      <c r="F610" s="33">
        <v>62.1</v>
      </c>
      <c r="G610" s="33">
        <v>62.1</v>
      </c>
      <c r="H610" s="33">
        <v>62.1</v>
      </c>
      <c r="I610" s="33">
        <v>0</v>
      </c>
      <c r="J610" s="33">
        <v>0</v>
      </c>
      <c r="K610" s="33">
        <v>0</v>
      </c>
      <c r="L610" s="33">
        <v>0</v>
      </c>
      <c r="M610" s="146"/>
    </row>
    <row r="611" spans="1:13" ht="156" customHeight="1">
      <c r="A611" s="111"/>
      <c r="B611" s="114"/>
      <c r="C611" s="109"/>
      <c r="D611" s="18" t="s">
        <v>306</v>
      </c>
      <c r="E611" s="33">
        <v>0</v>
      </c>
      <c r="F611" s="33">
        <v>0</v>
      </c>
      <c r="G611" s="33">
        <v>0</v>
      </c>
      <c r="H611" s="33">
        <v>0</v>
      </c>
      <c r="I611" s="33">
        <v>0</v>
      </c>
      <c r="J611" s="33">
        <v>0</v>
      </c>
      <c r="K611" s="33">
        <v>0</v>
      </c>
      <c r="L611" s="33">
        <v>0</v>
      </c>
      <c r="M611" s="146"/>
    </row>
    <row r="612" spans="1:13" ht="15">
      <c r="A612" s="191" t="s">
        <v>174</v>
      </c>
      <c r="B612" s="117"/>
      <c r="C612" s="117"/>
      <c r="D612" s="117"/>
      <c r="E612" s="117"/>
      <c r="F612" s="117"/>
      <c r="G612" s="117"/>
      <c r="H612" s="117"/>
      <c r="I612" s="117"/>
      <c r="J612" s="117"/>
      <c r="K612" s="117"/>
      <c r="L612" s="117"/>
      <c r="M612" s="118"/>
    </row>
    <row r="613" spans="1:13" ht="17.25" customHeight="1">
      <c r="A613" s="160"/>
      <c r="B613" s="160" t="s">
        <v>357</v>
      </c>
      <c r="C613" s="160" t="s">
        <v>39</v>
      </c>
      <c r="D613" s="23" t="s">
        <v>17</v>
      </c>
      <c r="E613" s="65">
        <f>E614+E615+E616+E617</f>
        <v>23115.6</v>
      </c>
      <c r="F613" s="65">
        <f aca="true" t="shared" si="139" ref="F613:L613">F614+F615+F616+F617</f>
        <v>17733.8</v>
      </c>
      <c r="G613" s="65">
        <f t="shared" si="139"/>
        <v>461.1</v>
      </c>
      <c r="H613" s="65">
        <f t="shared" si="139"/>
        <v>543.7</v>
      </c>
      <c r="I613" s="65">
        <f t="shared" si="139"/>
        <v>9316.5</v>
      </c>
      <c r="J613" s="65">
        <f t="shared" si="139"/>
        <v>6548.200000000001</v>
      </c>
      <c r="K613" s="65">
        <f t="shared" si="139"/>
        <v>13337</v>
      </c>
      <c r="L613" s="65">
        <f t="shared" si="139"/>
        <v>10641.9</v>
      </c>
      <c r="M613" s="88"/>
    </row>
    <row r="614" spans="1:13" ht="15">
      <c r="A614" s="161"/>
      <c r="B614" s="161"/>
      <c r="C614" s="161"/>
      <c r="D614" s="23" t="s">
        <v>13</v>
      </c>
      <c r="E614" s="65">
        <f>E619+E624+E629+E634</f>
        <v>6176</v>
      </c>
      <c r="F614" s="65">
        <f aca="true" t="shared" si="140" ref="F614:L614">F619+F624+F629+F634</f>
        <v>3176.6</v>
      </c>
      <c r="G614" s="65">
        <f t="shared" si="140"/>
        <v>0</v>
      </c>
      <c r="H614" s="65">
        <f t="shared" si="140"/>
        <v>0</v>
      </c>
      <c r="I614" s="65">
        <f t="shared" si="140"/>
        <v>2076</v>
      </c>
      <c r="J614" s="65">
        <f t="shared" si="140"/>
        <v>961.5</v>
      </c>
      <c r="K614" s="65">
        <f t="shared" si="140"/>
        <v>4100</v>
      </c>
      <c r="L614" s="65">
        <f t="shared" si="140"/>
        <v>2215.1</v>
      </c>
      <c r="M614" s="70"/>
    </row>
    <row r="615" spans="1:13" ht="15" customHeight="1">
      <c r="A615" s="161"/>
      <c r="B615" s="161"/>
      <c r="C615" s="161"/>
      <c r="D615" s="23" t="s">
        <v>10</v>
      </c>
      <c r="E615" s="65">
        <f aca="true" t="shared" si="141" ref="E615:L617">E620+E625+E630+E635</f>
        <v>4963.6</v>
      </c>
      <c r="F615" s="65">
        <f t="shared" si="141"/>
        <v>4649.5</v>
      </c>
      <c r="G615" s="65">
        <f t="shared" si="141"/>
        <v>0</v>
      </c>
      <c r="H615" s="65">
        <f t="shared" si="141"/>
        <v>0</v>
      </c>
      <c r="I615" s="65">
        <f t="shared" si="141"/>
        <v>1883.6</v>
      </c>
      <c r="J615" s="65">
        <f t="shared" si="141"/>
        <v>1806.8</v>
      </c>
      <c r="K615" s="65">
        <f t="shared" si="141"/>
        <v>3079</v>
      </c>
      <c r="L615" s="65">
        <f t="shared" si="141"/>
        <v>2842.7</v>
      </c>
      <c r="M615" s="70"/>
    </row>
    <row r="616" spans="1:13" ht="13.5" customHeight="1">
      <c r="A616" s="161"/>
      <c r="B616" s="161"/>
      <c r="C616" s="161"/>
      <c r="D616" s="23" t="s">
        <v>277</v>
      </c>
      <c r="E616" s="65">
        <f t="shared" si="141"/>
        <v>5988</v>
      </c>
      <c r="F616" s="65">
        <f t="shared" si="141"/>
        <v>4376.7</v>
      </c>
      <c r="G616" s="65">
        <f t="shared" si="141"/>
        <v>0</v>
      </c>
      <c r="H616" s="65">
        <f t="shared" si="141"/>
        <v>0</v>
      </c>
      <c r="I616" s="65">
        <f t="shared" si="141"/>
        <v>2909</v>
      </c>
      <c r="J616" s="65">
        <f t="shared" si="141"/>
        <v>2076</v>
      </c>
      <c r="K616" s="65">
        <f t="shared" si="141"/>
        <v>3079</v>
      </c>
      <c r="L616" s="65">
        <f t="shared" si="141"/>
        <v>2300.7</v>
      </c>
      <c r="M616" s="70"/>
    </row>
    <row r="617" spans="1:13" ht="18.75" customHeight="1">
      <c r="A617" s="162"/>
      <c r="B617" s="162"/>
      <c r="C617" s="162"/>
      <c r="D617" s="23" t="s">
        <v>306</v>
      </c>
      <c r="E617" s="65">
        <f t="shared" si="141"/>
        <v>5988</v>
      </c>
      <c r="F617" s="65">
        <f t="shared" si="141"/>
        <v>5531</v>
      </c>
      <c r="G617" s="65">
        <f t="shared" si="141"/>
        <v>461.1</v>
      </c>
      <c r="H617" s="65">
        <f t="shared" si="141"/>
        <v>543.7</v>
      </c>
      <c r="I617" s="65">
        <f t="shared" si="141"/>
        <v>2447.9</v>
      </c>
      <c r="J617" s="65">
        <f t="shared" si="141"/>
        <v>1703.9</v>
      </c>
      <c r="K617" s="65">
        <f t="shared" si="141"/>
        <v>3079</v>
      </c>
      <c r="L617" s="65">
        <f t="shared" si="141"/>
        <v>3283.4</v>
      </c>
      <c r="M617" s="70"/>
    </row>
    <row r="618" spans="1:13" ht="15">
      <c r="A618" s="107" t="s">
        <v>37</v>
      </c>
      <c r="B618" s="14" t="s">
        <v>180</v>
      </c>
      <c r="C618" s="103" t="s">
        <v>39</v>
      </c>
      <c r="D618" s="23" t="s">
        <v>342</v>
      </c>
      <c r="E618" s="33">
        <f>E619+E620+E621+E622</f>
        <v>7835.2</v>
      </c>
      <c r="F618" s="33">
        <f aca="true" t="shared" si="142" ref="F618:L618">F619+F620+F621+F622</f>
        <v>7418.599999999999</v>
      </c>
      <c r="G618" s="33">
        <f t="shared" si="142"/>
        <v>269.7</v>
      </c>
      <c r="H618" s="33">
        <f t="shared" si="142"/>
        <v>269.7</v>
      </c>
      <c r="I618" s="33">
        <f t="shared" si="142"/>
        <v>5694.5</v>
      </c>
      <c r="J618" s="33">
        <f t="shared" si="142"/>
        <v>4076.7</v>
      </c>
      <c r="K618" s="33">
        <f t="shared" si="142"/>
        <v>1870</v>
      </c>
      <c r="L618" s="33">
        <f t="shared" si="142"/>
        <v>3072.2</v>
      </c>
      <c r="M618" s="146"/>
    </row>
    <row r="619" spans="1:13" ht="15">
      <c r="A619" s="108"/>
      <c r="B619" s="24"/>
      <c r="C619" s="104"/>
      <c r="D619" s="5" t="s">
        <v>13</v>
      </c>
      <c r="E619" s="33">
        <v>2213</v>
      </c>
      <c r="F619" s="33">
        <v>624</v>
      </c>
      <c r="G619" s="33">
        <v>0</v>
      </c>
      <c r="H619" s="33">
        <v>0</v>
      </c>
      <c r="I619" s="33">
        <v>1213</v>
      </c>
      <c r="J619" s="33">
        <v>553.2</v>
      </c>
      <c r="K619" s="33">
        <v>1000</v>
      </c>
      <c r="L619" s="33">
        <v>70.8</v>
      </c>
      <c r="M619" s="146"/>
    </row>
    <row r="620" spans="1:13" ht="15">
      <c r="A620" s="108"/>
      <c r="B620" s="24"/>
      <c r="C620" s="104"/>
      <c r="D620" s="5" t="s">
        <v>10</v>
      </c>
      <c r="E620" s="33">
        <v>1552.2</v>
      </c>
      <c r="F620" s="33">
        <v>1969.2</v>
      </c>
      <c r="G620" s="33">
        <v>0</v>
      </c>
      <c r="H620" s="33">
        <v>0</v>
      </c>
      <c r="I620" s="33">
        <v>1261.2</v>
      </c>
      <c r="J620" s="33">
        <v>1215.3</v>
      </c>
      <c r="K620" s="33">
        <v>290</v>
      </c>
      <c r="L620" s="33">
        <v>753.9</v>
      </c>
      <c r="M620" s="146"/>
    </row>
    <row r="621" spans="1:13" ht="15">
      <c r="A621" s="108"/>
      <c r="B621" s="24"/>
      <c r="C621" s="104"/>
      <c r="D621" s="18" t="s">
        <v>277</v>
      </c>
      <c r="E621" s="33">
        <v>2035</v>
      </c>
      <c r="F621" s="33">
        <v>2232.2</v>
      </c>
      <c r="G621" s="33">
        <v>0</v>
      </c>
      <c r="H621" s="33">
        <v>0</v>
      </c>
      <c r="I621" s="33">
        <v>1745</v>
      </c>
      <c r="J621" s="33">
        <v>1185.2</v>
      </c>
      <c r="K621" s="33">
        <v>290</v>
      </c>
      <c r="L621" s="33">
        <v>1047</v>
      </c>
      <c r="M621" s="146"/>
    </row>
    <row r="622" spans="1:13" ht="30">
      <c r="A622" s="111"/>
      <c r="B622" s="58" t="s">
        <v>181</v>
      </c>
      <c r="C622" s="109"/>
      <c r="D622" s="18" t="s">
        <v>306</v>
      </c>
      <c r="E622" s="33">
        <v>2035</v>
      </c>
      <c r="F622" s="33">
        <v>2593.2</v>
      </c>
      <c r="G622" s="33">
        <v>269.7</v>
      </c>
      <c r="H622" s="33">
        <v>269.7</v>
      </c>
      <c r="I622" s="33">
        <v>1475.3</v>
      </c>
      <c r="J622" s="33">
        <v>1123</v>
      </c>
      <c r="K622" s="33">
        <v>290</v>
      </c>
      <c r="L622" s="33">
        <v>1200.5</v>
      </c>
      <c r="M622" s="146"/>
    </row>
    <row r="623" spans="1:13" ht="15">
      <c r="A623" s="107" t="s">
        <v>90</v>
      </c>
      <c r="B623" s="14" t="s">
        <v>182</v>
      </c>
      <c r="C623" s="103" t="s">
        <v>39</v>
      </c>
      <c r="D623" s="23" t="s">
        <v>342</v>
      </c>
      <c r="E623" s="33">
        <f>E624+E625+E626+E627</f>
        <v>9523.2</v>
      </c>
      <c r="F623" s="33">
        <f aca="true" t="shared" si="143" ref="F623:L623">F624+F625+F626+F627</f>
        <v>7538.2</v>
      </c>
      <c r="G623" s="33">
        <f t="shared" si="143"/>
        <v>191.4</v>
      </c>
      <c r="H623" s="33">
        <f t="shared" si="143"/>
        <v>191.4</v>
      </c>
      <c r="I623" s="33">
        <f t="shared" si="143"/>
        <v>2099.8</v>
      </c>
      <c r="J623" s="33">
        <f t="shared" si="143"/>
        <v>1721.2</v>
      </c>
      <c r="K623" s="33">
        <f t="shared" si="143"/>
        <v>7232</v>
      </c>
      <c r="L623" s="33">
        <f t="shared" si="143"/>
        <v>5625.599999999999</v>
      </c>
      <c r="M623" s="146"/>
    </row>
    <row r="624" spans="1:13" ht="15">
      <c r="A624" s="108"/>
      <c r="B624" s="24"/>
      <c r="C624" s="104"/>
      <c r="D624" s="5" t="s">
        <v>13</v>
      </c>
      <c r="E624" s="33">
        <v>1661</v>
      </c>
      <c r="F624" s="33">
        <v>1616.6</v>
      </c>
      <c r="G624" s="33">
        <v>0</v>
      </c>
      <c r="H624" s="33">
        <v>0</v>
      </c>
      <c r="I624" s="33">
        <v>561</v>
      </c>
      <c r="J624" s="33">
        <v>318</v>
      </c>
      <c r="K624" s="33">
        <v>1100</v>
      </c>
      <c r="L624" s="33">
        <v>1298.6</v>
      </c>
      <c r="M624" s="146"/>
    </row>
    <row r="625" spans="1:13" ht="15">
      <c r="A625" s="108"/>
      <c r="B625" s="24"/>
      <c r="C625" s="104"/>
      <c r="D625" s="18" t="s">
        <v>10</v>
      </c>
      <c r="E625" s="33">
        <v>2454.2</v>
      </c>
      <c r="F625" s="33">
        <v>2128.3</v>
      </c>
      <c r="G625" s="33">
        <v>0</v>
      </c>
      <c r="H625" s="33">
        <v>0</v>
      </c>
      <c r="I625" s="33">
        <v>410.2</v>
      </c>
      <c r="J625" s="33">
        <v>410.2</v>
      </c>
      <c r="K625" s="33">
        <v>2044</v>
      </c>
      <c r="L625" s="33">
        <v>1718.1</v>
      </c>
      <c r="M625" s="146"/>
    </row>
    <row r="626" spans="1:13" ht="15">
      <c r="A626" s="108"/>
      <c r="B626" s="24"/>
      <c r="C626" s="104"/>
      <c r="D626" s="18" t="s">
        <v>277</v>
      </c>
      <c r="E626" s="33">
        <v>2704</v>
      </c>
      <c r="F626" s="33">
        <v>1547.6</v>
      </c>
      <c r="G626" s="33">
        <v>0</v>
      </c>
      <c r="H626" s="33">
        <v>0</v>
      </c>
      <c r="I626" s="33">
        <v>660</v>
      </c>
      <c r="J626" s="33">
        <v>567</v>
      </c>
      <c r="K626" s="33">
        <v>2044</v>
      </c>
      <c r="L626" s="33">
        <v>980.6</v>
      </c>
      <c r="M626" s="146"/>
    </row>
    <row r="627" spans="1:13" ht="15">
      <c r="A627" s="111"/>
      <c r="B627" s="58" t="s">
        <v>183</v>
      </c>
      <c r="C627" s="109"/>
      <c r="D627" s="18" t="s">
        <v>306</v>
      </c>
      <c r="E627" s="33">
        <v>2704</v>
      </c>
      <c r="F627" s="33">
        <v>2245.7</v>
      </c>
      <c r="G627" s="33">
        <v>191.4</v>
      </c>
      <c r="H627" s="33">
        <v>191.4</v>
      </c>
      <c r="I627" s="33">
        <v>468.6</v>
      </c>
      <c r="J627" s="33">
        <v>426</v>
      </c>
      <c r="K627" s="33">
        <v>2044</v>
      </c>
      <c r="L627" s="33">
        <v>1628.3</v>
      </c>
      <c r="M627" s="146"/>
    </row>
    <row r="628" spans="1:13" ht="44.25" customHeight="1">
      <c r="A628" s="107" t="s">
        <v>96</v>
      </c>
      <c r="B628" s="112" t="s">
        <v>184</v>
      </c>
      <c r="C628" s="103" t="s">
        <v>39</v>
      </c>
      <c r="D628" s="23" t="s">
        <v>342</v>
      </c>
      <c r="E628" s="33">
        <f>E629+E630+E631+E632</f>
        <v>1957.6</v>
      </c>
      <c r="F628" s="33">
        <f aca="true" t="shared" si="144" ref="F628:L628">F629+F630+F631+F632</f>
        <v>553</v>
      </c>
      <c r="G628" s="33">
        <f t="shared" si="144"/>
        <v>0</v>
      </c>
      <c r="H628" s="33">
        <f t="shared" si="144"/>
        <v>19.5</v>
      </c>
      <c r="I628" s="33">
        <f t="shared" si="144"/>
        <v>657.6</v>
      </c>
      <c r="J628" s="33">
        <f t="shared" si="144"/>
        <v>129</v>
      </c>
      <c r="K628" s="33">
        <f t="shared" si="144"/>
        <v>1300</v>
      </c>
      <c r="L628" s="33">
        <f t="shared" si="144"/>
        <v>404.5</v>
      </c>
      <c r="M628" s="146"/>
    </row>
    <row r="629" spans="1:13" ht="44.25" customHeight="1">
      <c r="A629" s="108"/>
      <c r="B629" s="113"/>
      <c r="C629" s="104"/>
      <c r="D629" s="5" t="s">
        <v>13</v>
      </c>
      <c r="E629" s="33">
        <v>1151</v>
      </c>
      <c r="F629" s="33">
        <v>17</v>
      </c>
      <c r="G629" s="33">
        <v>0</v>
      </c>
      <c r="H629" s="33">
        <v>0</v>
      </c>
      <c r="I629" s="33">
        <v>151</v>
      </c>
      <c r="J629" s="33">
        <v>8.5</v>
      </c>
      <c r="K629" s="33">
        <v>1000</v>
      </c>
      <c r="L629" s="33">
        <v>8.5</v>
      </c>
      <c r="M629" s="146"/>
    </row>
    <row r="630" spans="1:13" ht="44.25" customHeight="1">
      <c r="A630" s="108"/>
      <c r="B630" s="113"/>
      <c r="C630" s="104"/>
      <c r="D630" s="5" t="s">
        <v>10</v>
      </c>
      <c r="E630" s="33">
        <v>186.6</v>
      </c>
      <c r="F630" s="33">
        <v>98.7</v>
      </c>
      <c r="G630" s="33">
        <v>0</v>
      </c>
      <c r="H630" s="33">
        <v>0</v>
      </c>
      <c r="I630" s="33">
        <v>86.6</v>
      </c>
      <c r="J630" s="33">
        <v>55.7</v>
      </c>
      <c r="K630" s="33">
        <v>100</v>
      </c>
      <c r="L630" s="33">
        <v>43</v>
      </c>
      <c r="M630" s="146"/>
    </row>
    <row r="631" spans="1:13" ht="44.25" customHeight="1">
      <c r="A631" s="108"/>
      <c r="B631" s="113"/>
      <c r="C631" s="104"/>
      <c r="D631" s="18" t="s">
        <v>277</v>
      </c>
      <c r="E631" s="33">
        <v>310</v>
      </c>
      <c r="F631" s="33">
        <v>227.5</v>
      </c>
      <c r="G631" s="33">
        <v>0</v>
      </c>
      <c r="H631" s="33">
        <v>0</v>
      </c>
      <c r="I631" s="33">
        <v>210</v>
      </c>
      <c r="J631" s="33">
        <v>30.9</v>
      </c>
      <c r="K631" s="33">
        <v>100</v>
      </c>
      <c r="L631" s="33">
        <v>196.6</v>
      </c>
      <c r="M631" s="146"/>
    </row>
    <row r="632" spans="1:13" ht="50.25" customHeight="1">
      <c r="A632" s="111"/>
      <c r="B632" s="114"/>
      <c r="C632" s="109"/>
      <c r="D632" s="18" t="s">
        <v>306</v>
      </c>
      <c r="E632" s="33">
        <v>310</v>
      </c>
      <c r="F632" s="33">
        <v>209.8</v>
      </c>
      <c r="G632" s="33">
        <v>0</v>
      </c>
      <c r="H632" s="33">
        <v>19.5</v>
      </c>
      <c r="I632" s="33">
        <v>210</v>
      </c>
      <c r="J632" s="33">
        <v>33.9</v>
      </c>
      <c r="K632" s="33">
        <v>100</v>
      </c>
      <c r="L632" s="33">
        <v>156.4</v>
      </c>
      <c r="M632" s="146"/>
    </row>
    <row r="633" spans="1:13" ht="28.5" customHeight="1">
      <c r="A633" s="107" t="s">
        <v>107</v>
      </c>
      <c r="B633" s="112" t="s">
        <v>185</v>
      </c>
      <c r="C633" s="103" t="s">
        <v>39</v>
      </c>
      <c r="D633" s="23" t="s">
        <v>342</v>
      </c>
      <c r="E633" s="33">
        <f>E634+E635+E636+E637</f>
        <v>3799.6</v>
      </c>
      <c r="F633" s="33">
        <f aca="true" t="shared" si="145" ref="F633:L633">F634+F635+F636+F637</f>
        <v>2224</v>
      </c>
      <c r="G633" s="33">
        <f t="shared" si="145"/>
        <v>0</v>
      </c>
      <c r="H633" s="33">
        <f t="shared" si="145"/>
        <v>63.1</v>
      </c>
      <c r="I633" s="33">
        <f t="shared" si="145"/>
        <v>864.6</v>
      </c>
      <c r="J633" s="33">
        <f t="shared" si="145"/>
        <v>621.3</v>
      </c>
      <c r="K633" s="33">
        <f t="shared" si="145"/>
        <v>2935</v>
      </c>
      <c r="L633" s="33">
        <f t="shared" si="145"/>
        <v>1539.6000000000001</v>
      </c>
      <c r="M633" s="146"/>
    </row>
    <row r="634" spans="1:13" ht="28.5" customHeight="1">
      <c r="A634" s="108"/>
      <c r="B634" s="113"/>
      <c r="C634" s="104"/>
      <c r="D634" s="5" t="s">
        <v>13</v>
      </c>
      <c r="E634" s="33">
        <v>1151</v>
      </c>
      <c r="F634" s="33">
        <v>919</v>
      </c>
      <c r="G634" s="33">
        <v>0</v>
      </c>
      <c r="H634" s="33">
        <v>0</v>
      </c>
      <c r="I634" s="33">
        <v>151</v>
      </c>
      <c r="J634" s="33">
        <v>81.8</v>
      </c>
      <c r="K634" s="33">
        <v>1000</v>
      </c>
      <c r="L634" s="33">
        <v>837.2</v>
      </c>
      <c r="M634" s="146"/>
    </row>
    <row r="635" spans="1:13" ht="25.5" customHeight="1">
      <c r="A635" s="108"/>
      <c r="B635" s="113"/>
      <c r="C635" s="104"/>
      <c r="D635" s="5" t="s">
        <v>10</v>
      </c>
      <c r="E635" s="33">
        <v>770.6</v>
      </c>
      <c r="F635" s="33">
        <v>453.3</v>
      </c>
      <c r="G635" s="33">
        <v>0</v>
      </c>
      <c r="H635" s="33">
        <v>0</v>
      </c>
      <c r="I635" s="33">
        <v>125.6</v>
      </c>
      <c r="J635" s="33">
        <v>125.6</v>
      </c>
      <c r="K635" s="33">
        <v>645</v>
      </c>
      <c r="L635" s="33">
        <v>327.7</v>
      </c>
      <c r="M635" s="146"/>
    </row>
    <row r="636" spans="1:13" ht="25.5" customHeight="1">
      <c r="A636" s="108"/>
      <c r="B636" s="113"/>
      <c r="C636" s="104"/>
      <c r="D636" s="18" t="s">
        <v>277</v>
      </c>
      <c r="E636" s="33">
        <v>939</v>
      </c>
      <c r="F636" s="33">
        <v>369.4</v>
      </c>
      <c r="G636" s="33">
        <v>0</v>
      </c>
      <c r="H636" s="33">
        <v>0</v>
      </c>
      <c r="I636" s="33">
        <v>294</v>
      </c>
      <c r="J636" s="33">
        <v>292.9</v>
      </c>
      <c r="K636" s="33">
        <v>645</v>
      </c>
      <c r="L636" s="33">
        <v>76.5</v>
      </c>
      <c r="M636" s="146"/>
    </row>
    <row r="637" spans="1:13" ht="25.5" customHeight="1">
      <c r="A637" s="111"/>
      <c r="B637" s="114"/>
      <c r="C637" s="109"/>
      <c r="D637" s="18" t="s">
        <v>306</v>
      </c>
      <c r="E637" s="33">
        <v>939</v>
      </c>
      <c r="F637" s="33">
        <v>482.3</v>
      </c>
      <c r="G637" s="33">
        <v>0</v>
      </c>
      <c r="H637" s="33">
        <v>63.1</v>
      </c>
      <c r="I637" s="33">
        <v>294</v>
      </c>
      <c r="J637" s="33">
        <v>121</v>
      </c>
      <c r="K637" s="33">
        <v>645</v>
      </c>
      <c r="L637" s="33">
        <v>298.2</v>
      </c>
      <c r="M637" s="146"/>
    </row>
  </sheetData>
  <sheetProtection/>
  <mergeCells count="489">
    <mergeCell ref="C499:C500"/>
    <mergeCell ref="C509:C510"/>
    <mergeCell ref="A563:A567"/>
    <mergeCell ref="B563:B567"/>
    <mergeCell ref="C563:C567"/>
    <mergeCell ref="A560:M561"/>
    <mergeCell ref="A550:A554"/>
    <mergeCell ref="B550:B554"/>
    <mergeCell ref="C550:C554"/>
    <mergeCell ref="A511:A515"/>
    <mergeCell ref="A592:A596"/>
    <mergeCell ref="B592:B596"/>
    <mergeCell ref="C592:C596"/>
    <mergeCell ref="A613:A617"/>
    <mergeCell ref="B613:B617"/>
    <mergeCell ref="C613:C617"/>
    <mergeCell ref="B607:B611"/>
    <mergeCell ref="C607:C611"/>
    <mergeCell ref="D229:D230"/>
    <mergeCell ref="A458:A462"/>
    <mergeCell ref="B458:B462"/>
    <mergeCell ref="C458:C462"/>
    <mergeCell ref="C343:C347"/>
    <mergeCell ref="A387:A391"/>
    <mergeCell ref="B387:B391"/>
    <mergeCell ref="C387:C391"/>
    <mergeCell ref="A412:A416"/>
    <mergeCell ref="B412:B416"/>
    <mergeCell ref="C287:C291"/>
    <mergeCell ref="A316:A320"/>
    <mergeCell ref="B316:B320"/>
    <mergeCell ref="C316:C320"/>
    <mergeCell ref="B292:B296"/>
    <mergeCell ref="A223:A224"/>
    <mergeCell ref="A225:A226"/>
    <mergeCell ref="B225:B226"/>
    <mergeCell ref="C225:C226"/>
    <mergeCell ref="B245:B249"/>
    <mergeCell ref="C11:C15"/>
    <mergeCell ref="B11:B15"/>
    <mergeCell ref="A11:A15"/>
    <mergeCell ref="A218:A222"/>
    <mergeCell ref="B218:B222"/>
    <mergeCell ref="C218:C222"/>
    <mergeCell ref="A156:A160"/>
    <mergeCell ref="B186:B190"/>
    <mergeCell ref="B161:B165"/>
    <mergeCell ref="A161:A165"/>
    <mergeCell ref="B176:B180"/>
    <mergeCell ref="A216:M217"/>
    <mergeCell ref="A176:A180"/>
    <mergeCell ref="B201:B205"/>
    <mergeCell ref="A201:A205"/>
    <mergeCell ref="C206:C210"/>
    <mergeCell ref="A191:A195"/>
    <mergeCell ref="C186:C190"/>
    <mergeCell ref="A186:A190"/>
    <mergeCell ref="A211:A215"/>
    <mergeCell ref="B116:B120"/>
    <mergeCell ref="A118:A120"/>
    <mergeCell ref="A141:A145"/>
    <mergeCell ref="C116:C120"/>
    <mergeCell ref="C121:C125"/>
    <mergeCell ref="B121:B125"/>
    <mergeCell ref="A121:A125"/>
    <mergeCell ref="C126:C130"/>
    <mergeCell ref="B126:B130"/>
    <mergeCell ref="C136:C140"/>
    <mergeCell ref="C106:C110"/>
    <mergeCell ref="B106:B110"/>
    <mergeCell ref="A106:A110"/>
    <mergeCell ref="C111:C115"/>
    <mergeCell ref="B111:B115"/>
    <mergeCell ref="A111:A115"/>
    <mergeCell ref="B91:B95"/>
    <mergeCell ref="A91:A95"/>
    <mergeCell ref="C96:C100"/>
    <mergeCell ref="B96:B100"/>
    <mergeCell ref="A96:A100"/>
    <mergeCell ref="C101:C105"/>
    <mergeCell ref="B101:B105"/>
    <mergeCell ref="A101:A103"/>
    <mergeCell ref="A586:A590"/>
    <mergeCell ref="B586:B590"/>
    <mergeCell ref="A607:A611"/>
    <mergeCell ref="M533:M537"/>
    <mergeCell ref="A523:A527"/>
    <mergeCell ref="B523:B527"/>
    <mergeCell ref="A533:A537"/>
    <mergeCell ref="A528:A532"/>
    <mergeCell ref="B528:B532"/>
    <mergeCell ref="A540:A544"/>
    <mergeCell ref="A612:M612"/>
    <mergeCell ref="A597:A601"/>
    <mergeCell ref="B597:B601"/>
    <mergeCell ref="C597:C601"/>
    <mergeCell ref="M597:M601"/>
    <mergeCell ref="M607:M611"/>
    <mergeCell ref="A633:A637"/>
    <mergeCell ref="B633:B637"/>
    <mergeCell ref="C633:C637"/>
    <mergeCell ref="M633:M637"/>
    <mergeCell ref="A623:A627"/>
    <mergeCell ref="C623:C627"/>
    <mergeCell ref="M623:M627"/>
    <mergeCell ref="A628:A632"/>
    <mergeCell ref="M628:M632"/>
    <mergeCell ref="B628:B632"/>
    <mergeCell ref="A618:A622"/>
    <mergeCell ref="C618:C622"/>
    <mergeCell ref="M618:M622"/>
    <mergeCell ref="B579:B583"/>
    <mergeCell ref="C579:C583"/>
    <mergeCell ref="M579:M583"/>
    <mergeCell ref="C586:C590"/>
    <mergeCell ref="A579:A583"/>
    <mergeCell ref="A584:M585"/>
    <mergeCell ref="A591:M591"/>
    <mergeCell ref="C628:C632"/>
    <mergeCell ref="M503:M504"/>
    <mergeCell ref="A491:A504"/>
    <mergeCell ref="B505:B510"/>
    <mergeCell ref="A505:A510"/>
    <mergeCell ref="B491:B504"/>
    <mergeCell ref="A602:A606"/>
    <mergeCell ref="B602:B606"/>
    <mergeCell ref="C602:C606"/>
    <mergeCell ref="M602:M606"/>
    <mergeCell ref="B511:B515"/>
    <mergeCell ref="C511:C515"/>
    <mergeCell ref="A545:A549"/>
    <mergeCell ref="B545:B549"/>
    <mergeCell ref="C545:C549"/>
    <mergeCell ref="B540:B544"/>
    <mergeCell ref="C540:C544"/>
    <mergeCell ref="A518:A522"/>
    <mergeCell ref="B518:B522"/>
    <mergeCell ref="M505:M506"/>
    <mergeCell ref="C507:C508"/>
    <mergeCell ref="M507:M508"/>
    <mergeCell ref="C495:C496"/>
    <mergeCell ref="M495:M496"/>
    <mergeCell ref="M550:M554"/>
    <mergeCell ref="M499:M500"/>
    <mergeCell ref="M509:M510"/>
    <mergeCell ref="M545:M549"/>
    <mergeCell ref="C518:C522"/>
    <mergeCell ref="M528:M532"/>
    <mergeCell ref="C523:C527"/>
    <mergeCell ref="M523:M527"/>
    <mergeCell ref="B533:B537"/>
    <mergeCell ref="C533:C537"/>
    <mergeCell ref="M486:M490"/>
    <mergeCell ref="C491:C492"/>
    <mergeCell ref="M491:M492"/>
    <mergeCell ref="A516:M517"/>
    <mergeCell ref="M497:M498"/>
    <mergeCell ref="M501:M502"/>
    <mergeCell ref="C503:C504"/>
    <mergeCell ref="A555:A559"/>
    <mergeCell ref="B555:B559"/>
    <mergeCell ref="C555:C559"/>
    <mergeCell ref="M555:M559"/>
    <mergeCell ref="M511:M515"/>
    <mergeCell ref="C505:C506"/>
    <mergeCell ref="A538:M539"/>
    <mergeCell ref="C528:C532"/>
    <mergeCell ref="A573:A577"/>
    <mergeCell ref="B573:B577"/>
    <mergeCell ref="C573:C577"/>
    <mergeCell ref="M573:M577"/>
    <mergeCell ref="C497:C498"/>
    <mergeCell ref="A568:A572"/>
    <mergeCell ref="B568:B572"/>
    <mergeCell ref="C568:C572"/>
    <mergeCell ref="M568:M572"/>
    <mergeCell ref="C501:C502"/>
    <mergeCell ref="C493:C494"/>
    <mergeCell ref="M493:M494"/>
    <mergeCell ref="A473:M475"/>
    <mergeCell ref="A486:A490"/>
    <mergeCell ref="B486:B490"/>
    <mergeCell ref="C486:C490"/>
    <mergeCell ref="A476:A480"/>
    <mergeCell ref="B476:B480"/>
    <mergeCell ref="C476:C480"/>
    <mergeCell ref="B481:B485"/>
    <mergeCell ref="A410:M410"/>
    <mergeCell ref="A411:M411"/>
    <mergeCell ref="A427:M428"/>
    <mergeCell ref="A446:A450"/>
    <mergeCell ref="B446:B450"/>
    <mergeCell ref="C446:C450"/>
    <mergeCell ref="C417:C421"/>
    <mergeCell ref="M417:M421"/>
    <mergeCell ref="M429:M433"/>
    <mergeCell ref="C412:C416"/>
    <mergeCell ref="M446:M450"/>
    <mergeCell ref="A451:A455"/>
    <mergeCell ref="B451:B455"/>
    <mergeCell ref="C451:C455"/>
    <mergeCell ref="M451:M455"/>
    <mergeCell ref="A463:A467"/>
    <mergeCell ref="A456:M457"/>
    <mergeCell ref="B463:B467"/>
    <mergeCell ref="C463:C467"/>
    <mergeCell ref="A468:A472"/>
    <mergeCell ref="B468:B472"/>
    <mergeCell ref="C468:C472"/>
    <mergeCell ref="B422:B426"/>
    <mergeCell ref="A441:A445"/>
    <mergeCell ref="B441:B445"/>
    <mergeCell ref="C441:C445"/>
    <mergeCell ref="B434:B438"/>
    <mergeCell ref="C434:C438"/>
    <mergeCell ref="A422:A426"/>
    <mergeCell ref="M441:M445"/>
    <mergeCell ref="B429:B433"/>
    <mergeCell ref="C429:C433"/>
    <mergeCell ref="A439:M440"/>
    <mergeCell ref="A429:A433"/>
    <mergeCell ref="A405:A409"/>
    <mergeCell ref="B405:B409"/>
    <mergeCell ref="C405:C409"/>
    <mergeCell ref="M405:M409"/>
    <mergeCell ref="A434:A438"/>
    <mergeCell ref="M434:M438"/>
    <mergeCell ref="A417:A421"/>
    <mergeCell ref="B417:B421"/>
    <mergeCell ref="A392:A396"/>
    <mergeCell ref="B392:B396"/>
    <mergeCell ref="C392:C396"/>
    <mergeCell ref="M392:M396"/>
    <mergeCell ref="C422:C426"/>
    <mergeCell ref="M422:M426"/>
    <mergeCell ref="A397:A401"/>
    <mergeCell ref="A303:A308"/>
    <mergeCell ref="B303:B308"/>
    <mergeCell ref="C303:C308"/>
    <mergeCell ref="M303:M308"/>
    <mergeCell ref="A380:A384"/>
    <mergeCell ref="B380:B384"/>
    <mergeCell ref="C380:C384"/>
    <mergeCell ref="A378:M379"/>
    <mergeCell ref="A326:A330"/>
    <mergeCell ref="B326:B330"/>
    <mergeCell ref="A341:M342"/>
    <mergeCell ref="B397:B401"/>
    <mergeCell ref="C397:C401"/>
    <mergeCell ref="M397:M401"/>
    <mergeCell ref="A385:M386"/>
    <mergeCell ref="A269:A272"/>
    <mergeCell ref="M262:M263"/>
    <mergeCell ref="A287:A291"/>
    <mergeCell ref="B287:B291"/>
    <mergeCell ref="B358:B362"/>
    <mergeCell ref="C297:C302"/>
    <mergeCell ref="M297:M302"/>
    <mergeCell ref="A297:A302"/>
    <mergeCell ref="B297:B302"/>
    <mergeCell ref="A353:A357"/>
    <mergeCell ref="A250:A254"/>
    <mergeCell ref="M250:M254"/>
    <mergeCell ref="C250:C254"/>
    <mergeCell ref="M257:M261"/>
    <mergeCell ref="M292:M296"/>
    <mergeCell ref="M241:M244"/>
    <mergeCell ref="A262:A263"/>
    <mergeCell ref="A257:A261"/>
    <mergeCell ref="B257:B261"/>
    <mergeCell ref="C275:C279"/>
    <mergeCell ref="B234:M235"/>
    <mergeCell ref="B231:B232"/>
    <mergeCell ref="C245:C249"/>
    <mergeCell ref="C292:C296"/>
    <mergeCell ref="A285:M286"/>
    <mergeCell ref="A234:A235"/>
    <mergeCell ref="M282:M284"/>
    <mergeCell ref="M275:M279"/>
    <mergeCell ref="M245:M249"/>
    <mergeCell ref="C241:C244"/>
    <mergeCell ref="A331:A335"/>
    <mergeCell ref="B331:B335"/>
    <mergeCell ref="C331:C335"/>
    <mergeCell ref="M331:M335"/>
    <mergeCell ref="A229:A230"/>
    <mergeCell ref="B229:B230"/>
    <mergeCell ref="A241:A244"/>
    <mergeCell ref="B241:B244"/>
    <mergeCell ref="B250:B254"/>
    <mergeCell ref="A292:A296"/>
    <mergeCell ref="B309:B314"/>
    <mergeCell ref="A315:M315"/>
    <mergeCell ref="C309:C314"/>
    <mergeCell ref="M309:M314"/>
    <mergeCell ref="A321:A325"/>
    <mergeCell ref="A348:A352"/>
    <mergeCell ref="B348:B352"/>
    <mergeCell ref="A343:A347"/>
    <mergeCell ref="C326:C330"/>
    <mergeCell ref="A309:A314"/>
    <mergeCell ref="M368:M372"/>
    <mergeCell ref="A363:A367"/>
    <mergeCell ref="M358:M362"/>
    <mergeCell ref="M353:M357"/>
    <mergeCell ref="A336:A340"/>
    <mergeCell ref="B336:B340"/>
    <mergeCell ref="C336:C340"/>
    <mergeCell ref="M336:M340"/>
    <mergeCell ref="B353:B357"/>
    <mergeCell ref="A373:A377"/>
    <mergeCell ref="B373:B377"/>
    <mergeCell ref="C373:C377"/>
    <mergeCell ref="M373:M377"/>
    <mergeCell ref="C348:C352"/>
    <mergeCell ref="M348:M352"/>
    <mergeCell ref="A358:A362"/>
    <mergeCell ref="A368:A372"/>
    <mergeCell ref="B368:B372"/>
    <mergeCell ref="C368:C372"/>
    <mergeCell ref="B363:B367"/>
    <mergeCell ref="C363:C367"/>
    <mergeCell ref="M363:M367"/>
    <mergeCell ref="B321:B325"/>
    <mergeCell ref="C321:C325"/>
    <mergeCell ref="M321:M325"/>
    <mergeCell ref="C358:C362"/>
    <mergeCell ref="C353:C357"/>
    <mergeCell ref="B343:B347"/>
    <mergeCell ref="M326:M330"/>
    <mergeCell ref="C131:C135"/>
    <mergeCell ref="B131:B135"/>
    <mergeCell ref="A131:A135"/>
    <mergeCell ref="C141:C145"/>
    <mergeCell ref="B141:B145"/>
    <mergeCell ref="A151:A155"/>
    <mergeCell ref="B136:B140"/>
    <mergeCell ref="A136:A140"/>
    <mergeCell ref="E6:F7"/>
    <mergeCell ref="C166:C170"/>
    <mergeCell ref="B166:B170"/>
    <mergeCell ref="A166:A170"/>
    <mergeCell ref="A5:A8"/>
    <mergeCell ref="B5:B8"/>
    <mergeCell ref="E5:L5"/>
    <mergeCell ref="G6:L6"/>
    <mergeCell ref="C61:C65"/>
    <mergeCell ref="A126:A130"/>
    <mergeCell ref="C156:C160"/>
    <mergeCell ref="B156:B160"/>
    <mergeCell ref="M51:M53"/>
    <mergeCell ref="M91:M93"/>
    <mergeCell ref="M86:M88"/>
    <mergeCell ref="M81:M83"/>
    <mergeCell ref="M96:M98"/>
    <mergeCell ref="C151:C155"/>
    <mergeCell ref="B151:B155"/>
    <mergeCell ref="C91:C95"/>
    <mergeCell ref="A3:M3"/>
    <mergeCell ref="G7:H7"/>
    <mergeCell ref="I7:J7"/>
    <mergeCell ref="K7:L7"/>
    <mergeCell ref="C5:C8"/>
    <mergeCell ref="B86:B90"/>
    <mergeCell ref="M66:M68"/>
    <mergeCell ref="M5:M8"/>
    <mergeCell ref="D5:D8"/>
    <mergeCell ref="A10:M10"/>
    <mergeCell ref="M46:M48"/>
    <mergeCell ref="M61:M63"/>
    <mergeCell ref="B61:B65"/>
    <mergeCell ref="C56:C60"/>
    <mergeCell ref="B56:B60"/>
    <mergeCell ref="A56:A60"/>
    <mergeCell ref="C71:C75"/>
    <mergeCell ref="B71:B75"/>
    <mergeCell ref="A71:A75"/>
    <mergeCell ref="M56:M58"/>
    <mergeCell ref="M76:M78"/>
    <mergeCell ref="A76:A80"/>
    <mergeCell ref="C66:C70"/>
    <mergeCell ref="C231:C232"/>
    <mergeCell ref="C86:C90"/>
    <mergeCell ref="M31:M33"/>
    <mergeCell ref="M26:M28"/>
    <mergeCell ref="C196:C200"/>
    <mergeCell ref="M207:M208"/>
    <mergeCell ref="M201:M203"/>
    <mergeCell ref="C81:C85"/>
    <mergeCell ref="C76:C80"/>
    <mergeCell ref="M71:M73"/>
    <mergeCell ref="C181:C185"/>
    <mergeCell ref="B181:B185"/>
    <mergeCell ref="A181:A185"/>
    <mergeCell ref="C191:C195"/>
    <mergeCell ref="B191:B195"/>
    <mergeCell ref="M16:M18"/>
    <mergeCell ref="M41:M43"/>
    <mergeCell ref="M36:M38"/>
    <mergeCell ref="M21:M23"/>
    <mergeCell ref="B81:B85"/>
    <mergeCell ref="B171:B175"/>
    <mergeCell ref="A171:A175"/>
    <mergeCell ref="B66:B70"/>
    <mergeCell ref="A61:A65"/>
    <mergeCell ref="A66:A70"/>
    <mergeCell ref="B196:B200"/>
    <mergeCell ref="A196:A200"/>
    <mergeCell ref="A81:A85"/>
    <mergeCell ref="B76:B80"/>
    <mergeCell ref="A86:A90"/>
    <mergeCell ref="B211:B215"/>
    <mergeCell ref="C211:C215"/>
    <mergeCell ref="B206:B210"/>
    <mergeCell ref="A206:A210"/>
    <mergeCell ref="C201:C205"/>
    <mergeCell ref="M156:M158"/>
    <mergeCell ref="M161:M163"/>
    <mergeCell ref="M211:M215"/>
    <mergeCell ref="C176:C180"/>
    <mergeCell ref="M196:M199"/>
    <mergeCell ref="M181:M183"/>
    <mergeCell ref="M186:M188"/>
    <mergeCell ref="M191:M193"/>
    <mergeCell ref="C171:C175"/>
    <mergeCell ref="C161:C165"/>
    <mergeCell ref="M231:M232"/>
    <mergeCell ref="M225:M226"/>
    <mergeCell ref="M229:M230"/>
    <mergeCell ref="C229:C230"/>
    <mergeCell ref="B223:M224"/>
    <mergeCell ref="M111:M113"/>
    <mergeCell ref="M116:M118"/>
    <mergeCell ref="M131:M133"/>
    <mergeCell ref="M176:M178"/>
    <mergeCell ref="M141:M143"/>
    <mergeCell ref="M151:M152"/>
    <mergeCell ref="M121:M123"/>
    <mergeCell ref="M126:M128"/>
    <mergeCell ref="M136:M138"/>
    <mergeCell ref="M166:M168"/>
    <mergeCell ref="A280:A284"/>
    <mergeCell ref="B280:B284"/>
    <mergeCell ref="C280:C284"/>
    <mergeCell ref="A275:A279"/>
    <mergeCell ref="B275:B279"/>
    <mergeCell ref="M236:M240"/>
    <mergeCell ref="C236:C240"/>
    <mergeCell ref="B236:B240"/>
    <mergeCell ref="A236:A240"/>
    <mergeCell ref="A245:A249"/>
    <mergeCell ref="B269:B272"/>
    <mergeCell ref="A264:A268"/>
    <mergeCell ref="A231:A232"/>
    <mergeCell ref="C46:C50"/>
    <mergeCell ref="M264:M268"/>
    <mergeCell ref="M273:M274"/>
    <mergeCell ref="C264:C268"/>
    <mergeCell ref="C257:C261"/>
    <mergeCell ref="C269:C272"/>
    <mergeCell ref="M269:M272"/>
    <mergeCell ref="B273:L274"/>
    <mergeCell ref="B262:L263"/>
    <mergeCell ref="B46:B50"/>
    <mergeCell ref="A46:A50"/>
    <mergeCell ref="C51:C55"/>
    <mergeCell ref="A273:A274"/>
    <mergeCell ref="B264:B268"/>
    <mergeCell ref="B51:B55"/>
    <mergeCell ref="A51:A55"/>
    <mergeCell ref="B36:B40"/>
    <mergeCell ref="A36:A40"/>
    <mergeCell ref="C43:C45"/>
    <mergeCell ref="B41:B45"/>
    <mergeCell ref="A26:A30"/>
    <mergeCell ref="C31:C35"/>
    <mergeCell ref="A41:A45"/>
    <mergeCell ref="B31:B35"/>
    <mergeCell ref="A31:A35"/>
    <mergeCell ref="C36:C40"/>
    <mergeCell ref="C16:C20"/>
    <mergeCell ref="B16:B20"/>
    <mergeCell ref="A16:A20"/>
    <mergeCell ref="C26:C30"/>
    <mergeCell ref="C21:C25"/>
    <mergeCell ref="B21:B25"/>
    <mergeCell ref="A21:A25"/>
    <mergeCell ref="B26:B30"/>
  </mergeCells>
  <printOptions/>
  <pageMargins left="0.5118110236220472" right="0.5118110236220472" top="0.984251968503937" bottom="0.4330708661417323" header="0.15748031496062992" footer="0.1968503937007874"/>
  <pageSetup fitToHeight="10" fitToWidth="1" horizontalDpi="600" verticalDpi="600" orientation="landscape" paperSize="9" scale="35" r:id="rId1"/>
  <rowBreaks count="5" manualBreakCount="5">
    <brk id="504" min="2" max="12" man="1"/>
    <brk id="558" max="12" man="1"/>
    <brk id="576" min="2" max="12" man="1"/>
    <brk id="649" min="2" max="12" man="1"/>
    <brk id="652" min="2" max="12" man="1"/>
  </rowBreaks>
</worksheet>
</file>

<file path=xl/worksheets/sheet2.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16">
      <selection activeCell="C6" sqref="C6"/>
    </sheetView>
  </sheetViews>
  <sheetFormatPr defaultColWidth="9.140625" defaultRowHeight="15"/>
  <cols>
    <col min="1" max="1" width="3.7109375" style="46" customWidth="1"/>
    <col min="2" max="2" width="20.57421875" style="46" customWidth="1"/>
    <col min="3" max="3" width="24.7109375" style="46" customWidth="1"/>
    <col min="4" max="4" width="16.421875" style="46" customWidth="1"/>
    <col min="5" max="5" width="12.28125" style="46" customWidth="1"/>
    <col min="6" max="7" width="13.140625" style="46" customWidth="1"/>
    <col min="8" max="8" width="24.00390625" style="46" customWidth="1"/>
    <col min="9" max="9" width="15.140625" style="46" customWidth="1"/>
    <col min="10" max="16384" width="9.140625" style="46" customWidth="1"/>
  </cols>
  <sheetData>
    <row r="1" spans="1:11" s="29" customFormat="1" ht="18.75">
      <c r="A1" s="25"/>
      <c r="B1" s="25"/>
      <c r="C1" s="25"/>
      <c r="D1" s="25"/>
      <c r="E1" s="25"/>
      <c r="F1" s="26"/>
      <c r="G1" s="27"/>
      <c r="H1" s="27"/>
      <c r="I1" s="27" t="s">
        <v>29</v>
      </c>
      <c r="J1" s="28"/>
      <c r="K1" s="28"/>
    </row>
    <row r="2" spans="1:11" s="29" customFormat="1" ht="18.75">
      <c r="A2" s="25"/>
      <c r="B2" s="25"/>
      <c r="C2" s="25"/>
      <c r="D2" s="25"/>
      <c r="E2" s="25"/>
      <c r="F2" s="26"/>
      <c r="G2" s="27"/>
      <c r="H2" s="27"/>
      <c r="I2" s="27"/>
      <c r="J2" s="28"/>
      <c r="K2" s="28"/>
    </row>
    <row r="3" spans="1:9" ht="64.5" customHeight="1">
      <c r="A3" s="236" t="s">
        <v>309</v>
      </c>
      <c r="B3" s="236"/>
      <c r="C3" s="236"/>
      <c r="D3" s="236"/>
      <c r="E3" s="236"/>
      <c r="F3" s="236"/>
      <c r="G3" s="236"/>
      <c r="H3" s="236"/>
      <c r="I3" s="236"/>
    </row>
    <row r="4" ht="20.25" customHeight="1"/>
    <row r="5" spans="1:9" ht="63">
      <c r="A5" s="47" t="s">
        <v>18</v>
      </c>
      <c r="B5" s="47" t="s">
        <v>19</v>
      </c>
      <c r="C5" s="47" t="s">
        <v>24</v>
      </c>
      <c r="D5" s="47" t="s">
        <v>20</v>
      </c>
      <c r="E5" s="47" t="s">
        <v>21</v>
      </c>
      <c r="F5" s="47" t="s">
        <v>22</v>
      </c>
      <c r="G5" s="47" t="s">
        <v>326</v>
      </c>
      <c r="H5" s="48" t="s">
        <v>8</v>
      </c>
      <c r="I5" s="48" t="s">
        <v>23</v>
      </c>
    </row>
    <row r="6" spans="1:9" s="50" customFormat="1" ht="15.75">
      <c r="A6" s="47">
        <v>1</v>
      </c>
      <c r="B6" s="47">
        <v>2</v>
      </c>
      <c r="C6" s="47">
        <v>3</v>
      </c>
      <c r="D6" s="47">
        <v>4</v>
      </c>
      <c r="E6" s="47">
        <v>5</v>
      </c>
      <c r="F6" s="47">
        <v>6</v>
      </c>
      <c r="G6" s="47">
        <v>7</v>
      </c>
      <c r="H6" s="49">
        <v>8</v>
      </c>
      <c r="I6" s="49">
        <v>9</v>
      </c>
    </row>
    <row r="7" spans="1:9" ht="17.25" customHeight="1">
      <c r="A7" s="237" t="s">
        <v>25</v>
      </c>
      <c r="B7" s="238"/>
      <c r="C7" s="238"/>
      <c r="D7" s="238"/>
      <c r="E7" s="238"/>
      <c r="F7" s="238"/>
      <c r="G7" s="238"/>
      <c r="H7" s="239"/>
      <c r="I7" s="240"/>
    </row>
    <row r="8" spans="1:9" ht="105">
      <c r="A8" s="51">
        <v>1</v>
      </c>
      <c r="B8" s="52" t="s">
        <v>191</v>
      </c>
      <c r="C8" s="52" t="s">
        <v>192</v>
      </c>
      <c r="D8" s="52" t="s">
        <v>193</v>
      </c>
      <c r="E8" s="45" t="s">
        <v>194</v>
      </c>
      <c r="F8" s="53">
        <v>15000</v>
      </c>
      <c r="G8" s="53">
        <v>17500</v>
      </c>
      <c r="H8" s="52" t="s">
        <v>195</v>
      </c>
      <c r="I8" s="52" t="s">
        <v>190</v>
      </c>
    </row>
    <row r="9" spans="1:9" ht="17.25" customHeight="1">
      <c r="A9" s="241" t="s">
        <v>282</v>
      </c>
      <c r="B9" s="242"/>
      <c r="C9" s="242"/>
      <c r="D9" s="242"/>
      <c r="E9" s="242"/>
      <c r="F9" s="242"/>
      <c r="G9" s="242"/>
      <c r="H9" s="242"/>
      <c r="I9" s="243"/>
    </row>
    <row r="10" spans="1:9" ht="120">
      <c r="A10" s="51">
        <v>1</v>
      </c>
      <c r="B10" s="52" t="s">
        <v>200</v>
      </c>
      <c r="C10" s="52" t="s">
        <v>201</v>
      </c>
      <c r="D10" s="52" t="s">
        <v>202</v>
      </c>
      <c r="E10" s="45" t="s">
        <v>189</v>
      </c>
      <c r="F10" s="53">
        <v>29500</v>
      </c>
      <c r="G10" s="53">
        <v>29700</v>
      </c>
      <c r="H10" s="52" t="s">
        <v>203</v>
      </c>
      <c r="I10" s="52" t="s">
        <v>190</v>
      </c>
    </row>
    <row r="11" spans="1:9" ht="150">
      <c r="A11" s="51">
        <v>2</v>
      </c>
      <c r="B11" s="52" t="s">
        <v>204</v>
      </c>
      <c r="C11" s="52" t="s">
        <v>205</v>
      </c>
      <c r="D11" s="52" t="s">
        <v>206</v>
      </c>
      <c r="E11" s="45" t="s">
        <v>207</v>
      </c>
      <c r="F11" s="53">
        <v>137800</v>
      </c>
      <c r="G11" s="53">
        <v>34000</v>
      </c>
      <c r="H11" s="52" t="s">
        <v>283</v>
      </c>
      <c r="I11" s="52" t="s">
        <v>284</v>
      </c>
    </row>
    <row r="12" spans="1:9" ht="15.75" customHeight="1">
      <c r="A12" s="241" t="s">
        <v>285</v>
      </c>
      <c r="B12" s="242"/>
      <c r="C12" s="242"/>
      <c r="D12" s="242"/>
      <c r="E12" s="242"/>
      <c r="F12" s="242"/>
      <c r="G12" s="242"/>
      <c r="H12" s="242"/>
      <c r="I12" s="243"/>
    </row>
    <row r="13" spans="1:9" ht="75">
      <c r="A13" s="51">
        <v>1</v>
      </c>
      <c r="B13" s="52" t="s">
        <v>186</v>
      </c>
      <c r="C13" s="52" t="s">
        <v>187</v>
      </c>
      <c r="D13" s="52" t="s">
        <v>188</v>
      </c>
      <c r="E13" s="45" t="s">
        <v>189</v>
      </c>
      <c r="F13" s="53">
        <v>128100</v>
      </c>
      <c r="G13" s="53">
        <v>128500</v>
      </c>
      <c r="H13" s="52" t="s">
        <v>286</v>
      </c>
      <c r="I13" s="52" t="s">
        <v>190</v>
      </c>
    </row>
    <row r="14" spans="1:9" ht="105">
      <c r="A14" s="51">
        <v>2</v>
      </c>
      <c r="B14" s="52" t="s">
        <v>196</v>
      </c>
      <c r="C14" s="52" t="s">
        <v>197</v>
      </c>
      <c r="D14" s="52" t="s">
        <v>198</v>
      </c>
      <c r="E14" s="45" t="s">
        <v>189</v>
      </c>
      <c r="F14" s="53">
        <v>29200</v>
      </c>
      <c r="G14" s="53">
        <v>29700</v>
      </c>
      <c r="H14" s="52" t="s">
        <v>199</v>
      </c>
      <c r="I14" s="52" t="s">
        <v>190</v>
      </c>
    </row>
    <row r="15" spans="1:9" ht="150">
      <c r="A15" s="51">
        <v>3</v>
      </c>
      <c r="B15" s="52" t="s">
        <v>213</v>
      </c>
      <c r="C15" s="52" t="s">
        <v>214</v>
      </c>
      <c r="D15" s="52" t="s">
        <v>215</v>
      </c>
      <c r="E15" s="45" t="s">
        <v>216</v>
      </c>
      <c r="F15" s="53">
        <v>12100</v>
      </c>
      <c r="G15" s="45">
        <v>0</v>
      </c>
      <c r="H15" s="52" t="s">
        <v>287</v>
      </c>
      <c r="I15" s="52" t="s">
        <v>284</v>
      </c>
    </row>
    <row r="16" spans="1:9" ht="165">
      <c r="A16" s="51">
        <v>4</v>
      </c>
      <c r="B16" s="52" t="s">
        <v>220</v>
      </c>
      <c r="C16" s="52" t="s">
        <v>221</v>
      </c>
      <c r="D16" s="52" t="s">
        <v>222</v>
      </c>
      <c r="E16" s="45" t="s">
        <v>211</v>
      </c>
      <c r="F16" s="53">
        <v>50000</v>
      </c>
      <c r="G16" s="45">
        <v>0</v>
      </c>
      <c r="H16" s="52" t="s">
        <v>288</v>
      </c>
      <c r="I16" s="52" t="s">
        <v>284</v>
      </c>
    </row>
    <row r="17" spans="1:9" ht="15.75">
      <c r="A17" s="241" t="s">
        <v>312</v>
      </c>
      <c r="B17" s="242"/>
      <c r="C17" s="242"/>
      <c r="D17" s="242"/>
      <c r="E17" s="242"/>
      <c r="F17" s="242"/>
      <c r="G17" s="242"/>
      <c r="H17" s="242"/>
      <c r="I17" s="243"/>
    </row>
    <row r="18" spans="1:9" ht="78.75">
      <c r="A18" s="54">
        <v>1</v>
      </c>
      <c r="B18" s="52" t="s">
        <v>289</v>
      </c>
      <c r="C18" s="30" t="s">
        <v>290</v>
      </c>
      <c r="D18" s="52" t="s">
        <v>291</v>
      </c>
      <c r="E18" s="45">
        <v>2016</v>
      </c>
      <c r="F18" s="53">
        <v>183300</v>
      </c>
      <c r="G18" s="53">
        <v>183305</v>
      </c>
      <c r="H18" s="52" t="s">
        <v>292</v>
      </c>
      <c r="I18" s="52" t="s">
        <v>190</v>
      </c>
    </row>
    <row r="19" spans="1:9" ht="105">
      <c r="A19" s="54">
        <v>2</v>
      </c>
      <c r="B19" s="52" t="s">
        <v>300</v>
      </c>
      <c r="C19" s="30" t="s">
        <v>301</v>
      </c>
      <c r="D19" s="52" t="s">
        <v>302</v>
      </c>
      <c r="E19" s="45" t="s">
        <v>219</v>
      </c>
      <c r="F19" s="53">
        <v>25000</v>
      </c>
      <c r="G19" s="53">
        <v>26500</v>
      </c>
      <c r="H19" s="52" t="s">
        <v>327</v>
      </c>
      <c r="I19" s="52" t="s">
        <v>190</v>
      </c>
    </row>
    <row r="20" spans="1:9" ht="63">
      <c r="A20" s="54">
        <v>3</v>
      </c>
      <c r="B20" s="52" t="s">
        <v>303</v>
      </c>
      <c r="C20" s="30" t="s">
        <v>304</v>
      </c>
      <c r="D20" s="52" t="s">
        <v>305</v>
      </c>
      <c r="E20" s="45" t="s">
        <v>219</v>
      </c>
      <c r="F20" s="53">
        <v>25000</v>
      </c>
      <c r="G20" s="53">
        <v>25300</v>
      </c>
      <c r="H20" s="52" t="s">
        <v>328</v>
      </c>
      <c r="I20" s="52" t="s">
        <v>190</v>
      </c>
    </row>
    <row r="21" spans="1:9" ht="15.75">
      <c r="A21" s="241" t="s">
        <v>26</v>
      </c>
      <c r="B21" s="242"/>
      <c r="C21" s="242"/>
      <c r="D21" s="242"/>
      <c r="E21" s="242"/>
      <c r="F21" s="242"/>
      <c r="G21" s="242"/>
      <c r="H21" s="244"/>
      <c r="I21" s="245"/>
    </row>
    <row r="22" spans="1:9" ht="105">
      <c r="A22" s="54">
        <v>1</v>
      </c>
      <c r="B22" s="52" t="s">
        <v>293</v>
      </c>
      <c r="C22" s="30" t="s">
        <v>294</v>
      </c>
      <c r="D22" s="52" t="s">
        <v>295</v>
      </c>
      <c r="E22" s="45">
        <v>2016</v>
      </c>
      <c r="F22" s="53">
        <v>100000</v>
      </c>
      <c r="G22" s="53">
        <v>115300</v>
      </c>
      <c r="H22" s="52" t="s">
        <v>329</v>
      </c>
      <c r="I22" s="52" t="s">
        <v>212</v>
      </c>
    </row>
    <row r="23" spans="1:9" ht="126">
      <c r="A23" s="54">
        <v>2</v>
      </c>
      <c r="B23" s="52" t="s">
        <v>296</v>
      </c>
      <c r="C23" s="30" t="s">
        <v>297</v>
      </c>
      <c r="D23" s="52" t="s">
        <v>298</v>
      </c>
      <c r="E23" s="45" t="s">
        <v>299</v>
      </c>
      <c r="F23" s="53">
        <v>29450</v>
      </c>
      <c r="G23" s="53">
        <v>4300</v>
      </c>
      <c r="H23" s="52" t="s">
        <v>330</v>
      </c>
      <c r="I23" s="52" t="s">
        <v>212</v>
      </c>
    </row>
    <row r="24" spans="1:9" ht="105">
      <c r="A24" s="54">
        <v>3</v>
      </c>
      <c r="B24" s="52" t="s">
        <v>208</v>
      </c>
      <c r="C24" s="52" t="s">
        <v>209</v>
      </c>
      <c r="D24" s="52" t="s">
        <v>210</v>
      </c>
      <c r="E24" s="45" t="s">
        <v>211</v>
      </c>
      <c r="F24" s="53">
        <v>104300</v>
      </c>
      <c r="G24" s="53">
        <v>63000</v>
      </c>
      <c r="H24" s="52" t="s">
        <v>331</v>
      </c>
      <c r="I24" s="52" t="s">
        <v>332</v>
      </c>
    </row>
    <row r="25" spans="1:9" ht="180">
      <c r="A25" s="54">
        <v>4</v>
      </c>
      <c r="B25" s="52" t="s">
        <v>200</v>
      </c>
      <c r="C25" s="52" t="s">
        <v>217</v>
      </c>
      <c r="D25" s="52" t="s">
        <v>218</v>
      </c>
      <c r="E25" s="52" t="s">
        <v>219</v>
      </c>
      <c r="F25" s="53">
        <v>200000</v>
      </c>
      <c r="G25" s="53">
        <v>78500</v>
      </c>
      <c r="H25" s="52" t="s">
        <v>333</v>
      </c>
      <c r="I25" s="52" t="s">
        <v>332</v>
      </c>
    </row>
    <row r="26" spans="1:9" ht="165">
      <c r="A26" s="54">
        <v>5</v>
      </c>
      <c r="B26" s="52" t="s">
        <v>204</v>
      </c>
      <c r="C26" s="52" t="s">
        <v>223</v>
      </c>
      <c r="D26" s="52" t="s">
        <v>224</v>
      </c>
      <c r="E26" s="45" t="s">
        <v>219</v>
      </c>
      <c r="F26" s="53">
        <v>64270</v>
      </c>
      <c r="G26" s="53">
        <v>0</v>
      </c>
      <c r="H26" s="52" t="s">
        <v>334</v>
      </c>
      <c r="I26" s="52" t="s">
        <v>335</v>
      </c>
    </row>
    <row r="27" spans="1:9" ht="208.5" customHeight="1">
      <c r="A27" s="54">
        <v>6</v>
      </c>
      <c r="B27" s="52" t="s">
        <v>225</v>
      </c>
      <c r="C27" s="52" t="s">
        <v>226</v>
      </c>
      <c r="D27" s="52" t="s">
        <v>227</v>
      </c>
      <c r="E27" s="45" t="s">
        <v>219</v>
      </c>
      <c r="F27" s="53">
        <v>6760</v>
      </c>
      <c r="G27" s="53">
        <v>0</v>
      </c>
      <c r="H27" s="52" t="s">
        <v>336</v>
      </c>
      <c r="I27" s="52" t="s">
        <v>337</v>
      </c>
    </row>
    <row r="28" spans="1:9" ht="186.75" customHeight="1">
      <c r="A28" s="54">
        <v>7</v>
      </c>
      <c r="B28" s="52" t="s">
        <v>228</v>
      </c>
      <c r="C28" s="52" t="s">
        <v>229</v>
      </c>
      <c r="D28" s="52" t="s">
        <v>230</v>
      </c>
      <c r="E28" s="45" t="s">
        <v>219</v>
      </c>
      <c r="F28" s="53">
        <v>7070</v>
      </c>
      <c r="G28" s="53">
        <v>4500</v>
      </c>
      <c r="H28" s="52" t="s">
        <v>338</v>
      </c>
      <c r="I28" s="52" t="s">
        <v>212</v>
      </c>
    </row>
    <row r="30" spans="1:9" ht="32.25" customHeight="1">
      <c r="A30" s="235" t="s">
        <v>27</v>
      </c>
      <c r="B30" s="235"/>
      <c r="C30" s="235"/>
      <c r="D30" s="235"/>
      <c r="E30" s="235"/>
      <c r="F30" s="235"/>
      <c r="G30" s="235"/>
      <c r="H30" s="235"/>
      <c r="I30" s="235"/>
    </row>
    <row r="33" ht="15">
      <c r="D33" s="55"/>
    </row>
  </sheetData>
  <sheetProtection/>
  <mergeCells count="7">
    <mergeCell ref="A30:I30"/>
    <mergeCell ref="A3:I3"/>
    <mergeCell ref="A7:I7"/>
    <mergeCell ref="A9:I9"/>
    <mergeCell ref="A12:I12"/>
    <mergeCell ref="A17:I17"/>
    <mergeCell ref="A21:I21"/>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Никулин</dc:creator>
  <cp:keywords/>
  <dc:description/>
  <cp:lastModifiedBy>Econom</cp:lastModifiedBy>
  <cp:lastPrinted>2017-04-17T13:09:47Z</cp:lastPrinted>
  <dcterms:created xsi:type="dcterms:W3CDTF">2014-03-25T12:16:53Z</dcterms:created>
  <dcterms:modified xsi:type="dcterms:W3CDTF">2017-04-18T08:29:04Z</dcterms:modified>
  <cp:category/>
  <cp:version/>
  <cp:contentType/>
  <cp:contentStatus/>
</cp:coreProperties>
</file>